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ЭтаКнига"/>
  <mc:AlternateContent xmlns:mc="http://schemas.openxmlformats.org/markup-compatibility/2006">
    <mc:Choice Requires="x15">
      <x15ac:absPath xmlns:x15ac="http://schemas.microsoft.com/office/spreadsheetml/2010/11/ac" url="E:\!!Lenok\!!!!!Статистика\Нацпроект\!!!Своды нацпроекта\База 2018\Методика от 22.07.2020\"/>
    </mc:Choice>
  </mc:AlternateContent>
  <xr:revisionPtr revIDLastSave="0" documentId="13_ncr:1_{610F8B4F-15C2-4E4D-863C-3EBBB54DD1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аза 2018 (Р-944)" sheetId="3" r:id="rId1"/>
  </sheets>
  <definedNames>
    <definedName name="_xlnm._FilterDatabase" localSheetId="0" hidden="1">'База 2018 (Р-944)'!$A$5:$AC$99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9" i="3" l="1"/>
  <c r="Q99" i="3"/>
  <c r="L99" i="3"/>
  <c r="K99" i="3"/>
  <c r="J99" i="3"/>
  <c r="E99" i="3"/>
  <c r="B99" i="3"/>
  <c r="AB99" i="3" s="1"/>
  <c r="AC98" i="3"/>
  <c r="Q98" i="3"/>
  <c r="L98" i="3"/>
  <c r="K98" i="3"/>
  <c r="J98" i="3"/>
  <c r="E98" i="3"/>
  <c r="B98" i="3"/>
  <c r="AB98" i="3" s="1"/>
  <c r="AC97" i="3"/>
  <c r="Q97" i="3"/>
  <c r="L97" i="3"/>
  <c r="K97" i="3"/>
  <c r="J97" i="3"/>
  <c r="E97" i="3"/>
  <c r="B97" i="3"/>
  <c r="AB97" i="3" s="1"/>
  <c r="AC96" i="3"/>
  <c r="Q96" i="3"/>
  <c r="L96" i="3"/>
  <c r="K96" i="3"/>
  <c r="J96" i="3"/>
  <c r="E96" i="3"/>
  <c r="B96" i="3"/>
  <c r="AB96" i="3" s="1"/>
  <c r="AC95" i="3"/>
  <c r="Q95" i="3"/>
  <c r="L95" i="3"/>
  <c r="K95" i="3"/>
  <c r="J95" i="3"/>
  <c r="E95" i="3"/>
  <c r="B95" i="3"/>
  <c r="AB95" i="3" s="1"/>
  <c r="AC94" i="3"/>
  <c r="Q94" i="3"/>
  <c r="L94" i="3"/>
  <c r="K94" i="3"/>
  <c r="J94" i="3"/>
  <c r="E94" i="3"/>
  <c r="B94" i="3"/>
  <c r="AB94" i="3" s="1"/>
  <c r="AC93" i="3"/>
  <c r="Q93" i="3"/>
  <c r="L93" i="3"/>
  <c r="K93" i="3"/>
  <c r="J93" i="3"/>
  <c r="E93" i="3"/>
  <c r="B93" i="3"/>
  <c r="AB93" i="3" s="1"/>
  <c r="AC92" i="3"/>
  <c r="Q92" i="3"/>
  <c r="L92" i="3"/>
  <c r="K92" i="3"/>
  <c r="J92" i="3"/>
  <c r="E92" i="3"/>
  <c r="B92" i="3"/>
  <c r="AB92" i="3" s="1"/>
  <c r="AC91" i="3"/>
  <c r="Q91" i="3"/>
  <c r="L91" i="3"/>
  <c r="K91" i="3"/>
  <c r="J91" i="3"/>
  <c r="E91" i="3"/>
  <c r="B91" i="3"/>
  <c r="AB91" i="3" s="1"/>
  <c r="AC90" i="3"/>
  <c r="Q90" i="3"/>
  <c r="L90" i="3"/>
  <c r="K90" i="3"/>
  <c r="J90" i="3"/>
  <c r="E90" i="3"/>
  <c r="B90" i="3"/>
  <c r="AB90" i="3" s="1"/>
  <c r="AC89" i="3"/>
  <c r="Q89" i="3"/>
  <c r="Q88" i="3" s="1"/>
  <c r="L89" i="3"/>
  <c r="K89" i="3"/>
  <c r="J89" i="3"/>
  <c r="E89" i="3"/>
  <c r="B89" i="3"/>
  <c r="AB89" i="3" s="1"/>
  <c r="AC88" i="3"/>
  <c r="AA88" i="3"/>
  <c r="Z88" i="3"/>
  <c r="Y88" i="3"/>
  <c r="X88" i="3"/>
  <c r="W88" i="3"/>
  <c r="V88" i="3"/>
  <c r="U88" i="3"/>
  <c r="T88" i="3"/>
  <c r="S88" i="3"/>
  <c r="R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C87" i="3"/>
  <c r="Q87" i="3"/>
  <c r="L87" i="3"/>
  <c r="K87" i="3"/>
  <c r="J87" i="3"/>
  <c r="AB87" i="3" s="1"/>
  <c r="E87" i="3"/>
  <c r="B87" i="3"/>
  <c r="AC86" i="3"/>
  <c r="Q86" i="3"/>
  <c r="L86" i="3"/>
  <c r="K86" i="3"/>
  <c r="J86" i="3"/>
  <c r="AB86" i="3" s="1"/>
  <c r="E86" i="3"/>
  <c r="B86" i="3"/>
  <c r="AC85" i="3"/>
  <c r="Q85" i="3"/>
  <c r="L85" i="3"/>
  <c r="K85" i="3"/>
  <c r="J85" i="3"/>
  <c r="AB85" i="3" s="1"/>
  <c r="E85" i="3"/>
  <c r="B85" i="3"/>
  <c r="AC84" i="3"/>
  <c r="Q84" i="3"/>
  <c r="L84" i="3"/>
  <c r="K84" i="3"/>
  <c r="J84" i="3"/>
  <c r="AB84" i="3" s="1"/>
  <c r="E84" i="3"/>
  <c r="B84" i="3"/>
  <c r="AC83" i="3"/>
  <c r="Q83" i="3"/>
  <c r="L83" i="3"/>
  <c r="K83" i="3"/>
  <c r="J83" i="3"/>
  <c r="AB83" i="3" s="1"/>
  <c r="E83" i="3"/>
  <c r="B83" i="3"/>
  <c r="AC82" i="3"/>
  <c r="Q82" i="3"/>
  <c r="L82" i="3"/>
  <c r="K82" i="3"/>
  <c r="J82" i="3"/>
  <c r="AB82" i="3" s="1"/>
  <c r="E82" i="3"/>
  <c r="B82" i="3"/>
  <c r="AC81" i="3"/>
  <c r="Q81" i="3"/>
  <c r="L81" i="3"/>
  <c r="K81" i="3"/>
  <c r="J81" i="3"/>
  <c r="AB81" i="3" s="1"/>
  <c r="E81" i="3"/>
  <c r="B81" i="3"/>
  <c r="AC80" i="3"/>
  <c r="Q80" i="3"/>
  <c r="L80" i="3"/>
  <c r="K80" i="3"/>
  <c r="J80" i="3"/>
  <c r="AB80" i="3" s="1"/>
  <c r="E80" i="3"/>
  <c r="B80" i="3"/>
  <c r="AC79" i="3"/>
  <c r="Q79" i="3"/>
  <c r="L79" i="3"/>
  <c r="K79" i="3"/>
  <c r="J79" i="3"/>
  <c r="AB79" i="3" s="1"/>
  <c r="E79" i="3"/>
  <c r="B79" i="3"/>
  <c r="AC78" i="3"/>
  <c r="Q78" i="3"/>
  <c r="L78" i="3"/>
  <c r="L77" i="3" s="1"/>
  <c r="K78" i="3"/>
  <c r="K77" i="3" s="1"/>
  <c r="J78" i="3"/>
  <c r="AB78" i="3" s="1"/>
  <c r="E78" i="3"/>
  <c r="E77" i="3" s="1"/>
  <c r="E6" i="3" s="1"/>
  <c r="B78" i="3"/>
  <c r="AC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J77" i="3"/>
  <c r="I77" i="3"/>
  <c r="H77" i="3"/>
  <c r="G77" i="3"/>
  <c r="F77" i="3"/>
  <c r="D77" i="3"/>
  <c r="C77" i="3"/>
  <c r="B77" i="3"/>
  <c r="AC76" i="3"/>
  <c r="Q76" i="3"/>
  <c r="L76" i="3"/>
  <c r="K76" i="3"/>
  <c r="J76" i="3"/>
  <c r="E76" i="3"/>
  <c r="B76" i="3"/>
  <c r="AB76" i="3" s="1"/>
  <c r="AC75" i="3"/>
  <c r="Q75" i="3"/>
  <c r="L75" i="3"/>
  <c r="K75" i="3"/>
  <c r="J75" i="3"/>
  <c r="E75" i="3"/>
  <c r="B75" i="3"/>
  <c r="AB75" i="3" s="1"/>
  <c r="AC74" i="3"/>
  <c r="Q74" i="3"/>
  <c r="L74" i="3"/>
  <c r="K74" i="3"/>
  <c r="J74" i="3"/>
  <c r="E74" i="3"/>
  <c r="B74" i="3"/>
  <c r="AB74" i="3" s="1"/>
  <c r="AC73" i="3"/>
  <c r="Q73" i="3"/>
  <c r="L73" i="3"/>
  <c r="K73" i="3"/>
  <c r="J73" i="3"/>
  <c r="E73" i="3"/>
  <c r="B73" i="3"/>
  <c r="AB73" i="3" s="1"/>
  <c r="AC72" i="3"/>
  <c r="Q72" i="3"/>
  <c r="L72" i="3"/>
  <c r="K72" i="3"/>
  <c r="J72" i="3"/>
  <c r="E72" i="3"/>
  <c r="B72" i="3"/>
  <c r="AB72" i="3" s="1"/>
  <c r="AC71" i="3"/>
  <c r="Q71" i="3"/>
  <c r="Q70" i="3" s="1"/>
  <c r="L71" i="3"/>
  <c r="K71" i="3"/>
  <c r="J71" i="3"/>
  <c r="E71" i="3"/>
  <c r="B71" i="3"/>
  <c r="AB71" i="3" s="1"/>
  <c r="AC70" i="3"/>
  <c r="AA70" i="3"/>
  <c r="Z70" i="3"/>
  <c r="Y70" i="3"/>
  <c r="X70" i="3"/>
  <c r="W70" i="3"/>
  <c r="V70" i="3"/>
  <c r="U70" i="3"/>
  <c r="T70" i="3"/>
  <c r="S70" i="3"/>
  <c r="R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C69" i="3"/>
  <c r="Q69" i="3"/>
  <c r="L69" i="3"/>
  <c r="K69" i="3"/>
  <c r="J69" i="3"/>
  <c r="AB69" i="3" s="1"/>
  <c r="E69" i="3"/>
  <c r="B69" i="3"/>
  <c r="AC68" i="3"/>
  <c r="Q68" i="3"/>
  <c r="L68" i="3"/>
  <c r="K68" i="3"/>
  <c r="J68" i="3"/>
  <c r="AB68" i="3" s="1"/>
  <c r="E68" i="3"/>
  <c r="B68" i="3"/>
  <c r="AC67" i="3"/>
  <c r="Q67" i="3"/>
  <c r="L67" i="3"/>
  <c r="K67" i="3"/>
  <c r="J67" i="3"/>
  <c r="AB67" i="3" s="1"/>
  <c r="E67" i="3"/>
  <c r="B67" i="3"/>
  <c r="AC66" i="3"/>
  <c r="Q66" i="3"/>
  <c r="L66" i="3"/>
  <c r="K66" i="3"/>
  <c r="J66" i="3"/>
  <c r="AB66" i="3" s="1"/>
  <c r="E66" i="3"/>
  <c r="B66" i="3"/>
  <c r="AC65" i="3"/>
  <c r="Q65" i="3"/>
  <c r="L65" i="3"/>
  <c r="K65" i="3"/>
  <c r="J65" i="3"/>
  <c r="AB65" i="3" s="1"/>
  <c r="E65" i="3"/>
  <c r="B65" i="3"/>
  <c r="AC64" i="3"/>
  <c r="Q64" i="3"/>
  <c r="L64" i="3"/>
  <c r="K64" i="3"/>
  <c r="J64" i="3"/>
  <c r="AB64" i="3" s="1"/>
  <c r="E64" i="3"/>
  <c r="B64" i="3"/>
  <c r="AC63" i="3"/>
  <c r="Q63" i="3"/>
  <c r="L63" i="3"/>
  <c r="K63" i="3"/>
  <c r="J63" i="3"/>
  <c r="AB63" i="3" s="1"/>
  <c r="E63" i="3"/>
  <c r="B63" i="3"/>
  <c r="AC62" i="3"/>
  <c r="Q62" i="3"/>
  <c r="L62" i="3"/>
  <c r="K62" i="3"/>
  <c r="J62" i="3"/>
  <c r="AB62" i="3" s="1"/>
  <c r="E62" i="3"/>
  <c r="B62" i="3"/>
  <c r="AC61" i="3"/>
  <c r="Q61" i="3"/>
  <c r="L61" i="3"/>
  <c r="K61" i="3"/>
  <c r="J61" i="3"/>
  <c r="AB61" i="3" s="1"/>
  <c r="E61" i="3"/>
  <c r="B61" i="3"/>
  <c r="AC60" i="3"/>
  <c r="Q60" i="3"/>
  <c r="L60" i="3"/>
  <c r="K60" i="3"/>
  <c r="J60" i="3"/>
  <c r="AB60" i="3" s="1"/>
  <c r="E60" i="3"/>
  <c r="B60" i="3"/>
  <c r="AC59" i="3"/>
  <c r="Q59" i="3"/>
  <c r="L59" i="3"/>
  <c r="K59" i="3"/>
  <c r="J59" i="3"/>
  <c r="AB59" i="3" s="1"/>
  <c r="E59" i="3"/>
  <c r="B59" i="3"/>
  <c r="AC58" i="3"/>
  <c r="Q58" i="3"/>
  <c r="L58" i="3"/>
  <c r="K58" i="3"/>
  <c r="J58" i="3"/>
  <c r="AB58" i="3" s="1"/>
  <c r="E58" i="3"/>
  <c r="B58" i="3"/>
  <c r="AC57" i="3"/>
  <c r="Q57" i="3"/>
  <c r="L57" i="3"/>
  <c r="K57" i="3"/>
  <c r="J57" i="3"/>
  <c r="AB57" i="3" s="1"/>
  <c r="E57" i="3"/>
  <c r="B57" i="3"/>
  <c r="AC56" i="3"/>
  <c r="Q56" i="3"/>
  <c r="L56" i="3"/>
  <c r="L55" i="3" s="1"/>
  <c r="K56" i="3"/>
  <c r="K55" i="3" s="1"/>
  <c r="J56" i="3"/>
  <c r="AB56" i="3" s="1"/>
  <c r="E56" i="3"/>
  <c r="B56" i="3"/>
  <c r="AC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J55" i="3"/>
  <c r="I55" i="3"/>
  <c r="H55" i="3"/>
  <c r="G55" i="3"/>
  <c r="F55" i="3"/>
  <c r="E55" i="3"/>
  <c r="D55" i="3"/>
  <c r="C55" i="3"/>
  <c r="B55" i="3"/>
  <c r="AC54" i="3"/>
  <c r="Q54" i="3"/>
  <c r="L54" i="3"/>
  <c r="K54" i="3"/>
  <c r="J54" i="3"/>
  <c r="E54" i="3"/>
  <c r="B54" i="3"/>
  <c r="AB54" i="3" s="1"/>
  <c r="AC53" i="3"/>
  <c r="Q53" i="3"/>
  <c r="L53" i="3"/>
  <c r="K53" i="3"/>
  <c r="J53" i="3"/>
  <c r="E53" i="3"/>
  <c r="B53" i="3"/>
  <c r="AB53" i="3" s="1"/>
  <c r="AC52" i="3"/>
  <c r="Q52" i="3"/>
  <c r="L52" i="3"/>
  <c r="K52" i="3"/>
  <c r="J52" i="3"/>
  <c r="E52" i="3"/>
  <c r="B52" i="3"/>
  <c r="AB52" i="3" s="1"/>
  <c r="AC51" i="3"/>
  <c r="Q51" i="3"/>
  <c r="L51" i="3"/>
  <c r="K51" i="3"/>
  <c r="J51" i="3"/>
  <c r="E51" i="3"/>
  <c r="B51" i="3"/>
  <c r="AB51" i="3" s="1"/>
  <c r="AC50" i="3"/>
  <c r="Q50" i="3"/>
  <c r="L50" i="3"/>
  <c r="K50" i="3"/>
  <c r="J50" i="3"/>
  <c r="E50" i="3"/>
  <c r="B50" i="3"/>
  <c r="AB50" i="3" s="1"/>
  <c r="AC49" i="3"/>
  <c r="Q49" i="3"/>
  <c r="L49" i="3"/>
  <c r="K49" i="3"/>
  <c r="J49" i="3"/>
  <c r="E49" i="3"/>
  <c r="B49" i="3"/>
  <c r="AB49" i="3" s="1"/>
  <c r="AC48" i="3"/>
  <c r="Q48" i="3"/>
  <c r="L48" i="3"/>
  <c r="K48" i="3"/>
  <c r="J48" i="3"/>
  <c r="E48" i="3"/>
  <c r="B48" i="3"/>
  <c r="AB48" i="3" s="1"/>
  <c r="AC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C46" i="3"/>
  <c r="Q46" i="3"/>
  <c r="L46" i="3"/>
  <c r="K46" i="3"/>
  <c r="J46" i="3"/>
  <c r="AB46" i="3" s="1"/>
  <c r="E46" i="3"/>
  <c r="B46" i="3"/>
  <c r="AC45" i="3"/>
  <c r="Q45" i="3"/>
  <c r="L45" i="3"/>
  <c r="K45" i="3"/>
  <c r="J45" i="3"/>
  <c r="AB45" i="3" s="1"/>
  <c r="E45" i="3"/>
  <c r="B45" i="3"/>
  <c r="AC44" i="3"/>
  <c r="Q44" i="3"/>
  <c r="L44" i="3"/>
  <c r="K44" i="3"/>
  <c r="J44" i="3"/>
  <c r="AB44" i="3" s="1"/>
  <c r="E44" i="3"/>
  <c r="B44" i="3"/>
  <c r="AC43" i="3"/>
  <c r="Q43" i="3"/>
  <c r="L43" i="3"/>
  <c r="K43" i="3"/>
  <c r="J43" i="3"/>
  <c r="AB43" i="3" s="1"/>
  <c r="E43" i="3"/>
  <c r="B43" i="3"/>
  <c r="AC42" i="3"/>
  <c r="Q42" i="3"/>
  <c r="L42" i="3"/>
  <c r="K42" i="3"/>
  <c r="J42" i="3"/>
  <c r="AB42" i="3" s="1"/>
  <c r="E42" i="3"/>
  <c r="B42" i="3"/>
  <c r="AC41" i="3"/>
  <c r="Q41" i="3"/>
  <c r="L41" i="3"/>
  <c r="K41" i="3"/>
  <c r="J41" i="3"/>
  <c r="AB41" i="3" s="1"/>
  <c r="E41" i="3"/>
  <c r="B41" i="3"/>
  <c r="AC40" i="3"/>
  <c r="Q40" i="3"/>
  <c r="L40" i="3"/>
  <c r="K40" i="3"/>
  <c r="J40" i="3"/>
  <c r="AB40" i="3" s="1"/>
  <c r="E40" i="3"/>
  <c r="B40" i="3"/>
  <c r="AC39" i="3"/>
  <c r="Q39" i="3"/>
  <c r="L39" i="3"/>
  <c r="L38" i="3" s="1"/>
  <c r="K39" i="3"/>
  <c r="K38" i="3" s="1"/>
  <c r="J39" i="3"/>
  <c r="AB39" i="3" s="1"/>
  <c r="E39" i="3"/>
  <c r="B39" i="3"/>
  <c r="AC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J38" i="3"/>
  <c r="I38" i="3"/>
  <c r="H38" i="3"/>
  <c r="G38" i="3"/>
  <c r="F38" i="3"/>
  <c r="E38" i="3"/>
  <c r="D38" i="3"/>
  <c r="C38" i="3"/>
  <c r="B38" i="3"/>
  <c r="AC37" i="3"/>
  <c r="Q37" i="3"/>
  <c r="L37" i="3"/>
  <c r="K37" i="3"/>
  <c r="J37" i="3"/>
  <c r="E37" i="3"/>
  <c r="B37" i="3"/>
  <c r="AB37" i="3" s="1"/>
  <c r="AC36" i="3"/>
  <c r="Q36" i="3"/>
  <c r="L36" i="3"/>
  <c r="K36" i="3"/>
  <c r="J36" i="3"/>
  <c r="E36" i="3"/>
  <c r="B36" i="3"/>
  <c r="AB36" i="3" s="1"/>
  <c r="AC35" i="3"/>
  <c r="Q35" i="3"/>
  <c r="L35" i="3"/>
  <c r="K35" i="3"/>
  <c r="J35" i="3"/>
  <c r="E35" i="3"/>
  <c r="B35" i="3"/>
  <c r="AB35" i="3" s="1"/>
  <c r="AC34" i="3"/>
  <c r="Q34" i="3"/>
  <c r="L34" i="3"/>
  <c r="K34" i="3"/>
  <c r="J34" i="3"/>
  <c r="E34" i="3"/>
  <c r="B34" i="3"/>
  <c r="AB34" i="3" s="1"/>
  <c r="AC33" i="3"/>
  <c r="Q33" i="3"/>
  <c r="L33" i="3"/>
  <c r="K33" i="3"/>
  <c r="J33" i="3"/>
  <c r="E33" i="3"/>
  <c r="B33" i="3"/>
  <c r="AB33" i="3" s="1"/>
  <c r="AC32" i="3"/>
  <c r="AB32" i="3"/>
  <c r="Q32" i="3"/>
  <c r="L32" i="3"/>
  <c r="K32" i="3"/>
  <c r="J32" i="3"/>
  <c r="E32" i="3"/>
  <c r="B32" i="3"/>
  <c r="AC31" i="3"/>
  <c r="AB31" i="3"/>
  <c r="Q31" i="3"/>
  <c r="L31" i="3"/>
  <c r="K31" i="3"/>
  <c r="J31" i="3"/>
  <c r="E31" i="3"/>
  <c r="B31" i="3"/>
  <c r="AC30" i="3"/>
  <c r="AB30" i="3"/>
  <c r="Q30" i="3"/>
  <c r="L30" i="3"/>
  <c r="K30" i="3"/>
  <c r="J30" i="3"/>
  <c r="E30" i="3"/>
  <c r="B30" i="3"/>
  <c r="AC29" i="3"/>
  <c r="AB29" i="3"/>
  <c r="Q29" i="3"/>
  <c r="L29" i="3"/>
  <c r="K29" i="3"/>
  <c r="J29" i="3"/>
  <c r="E29" i="3"/>
  <c r="B29" i="3"/>
  <c r="AC28" i="3"/>
  <c r="AB28" i="3"/>
  <c r="Q28" i="3"/>
  <c r="L28" i="3"/>
  <c r="K28" i="3"/>
  <c r="J28" i="3"/>
  <c r="E28" i="3"/>
  <c r="B28" i="3"/>
  <c r="AC27" i="3"/>
  <c r="AC26" i="3" s="1"/>
  <c r="AC6" i="3" s="1"/>
  <c r="AB27" i="3"/>
  <c r="Q27" i="3"/>
  <c r="L27" i="3"/>
  <c r="K27" i="3"/>
  <c r="K26" i="3" s="1"/>
  <c r="J27" i="3"/>
  <c r="E27" i="3"/>
  <c r="B27" i="3"/>
  <c r="B26" i="3" s="1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J26" i="3"/>
  <c r="I26" i="3"/>
  <c r="H26" i="3"/>
  <c r="G26" i="3"/>
  <c r="F26" i="3"/>
  <c r="E26" i="3"/>
  <c r="D26" i="3"/>
  <c r="C26" i="3"/>
  <c r="AC25" i="3"/>
  <c r="Q25" i="3"/>
  <c r="L25" i="3"/>
  <c r="K25" i="3"/>
  <c r="J25" i="3"/>
  <c r="AB25" i="3" s="1"/>
  <c r="E25" i="3"/>
  <c r="B25" i="3"/>
  <c r="AC24" i="3"/>
  <c r="Q24" i="3"/>
  <c r="L24" i="3"/>
  <c r="K24" i="3"/>
  <c r="J24" i="3"/>
  <c r="AB24" i="3" s="1"/>
  <c r="E24" i="3"/>
  <c r="B24" i="3"/>
  <c r="AC23" i="3"/>
  <c r="Q23" i="3"/>
  <c r="L23" i="3"/>
  <c r="K23" i="3"/>
  <c r="J23" i="3"/>
  <c r="AB23" i="3" s="1"/>
  <c r="E23" i="3"/>
  <c r="B23" i="3"/>
  <c r="AC22" i="3"/>
  <c r="Q22" i="3"/>
  <c r="L22" i="3"/>
  <c r="K22" i="3"/>
  <c r="J22" i="3"/>
  <c r="AB22" i="3" s="1"/>
  <c r="E22" i="3"/>
  <c r="B22" i="3"/>
  <c r="AC21" i="3"/>
  <c r="Q21" i="3"/>
  <c r="L21" i="3"/>
  <c r="K21" i="3"/>
  <c r="J21" i="3"/>
  <c r="AB21" i="3" s="1"/>
  <c r="E21" i="3"/>
  <c r="B21" i="3"/>
  <c r="AC20" i="3"/>
  <c r="Q20" i="3"/>
  <c r="L20" i="3"/>
  <c r="K20" i="3"/>
  <c r="J20" i="3"/>
  <c r="AB20" i="3" s="1"/>
  <c r="E20" i="3"/>
  <c r="B20" i="3"/>
  <c r="AC19" i="3"/>
  <c r="Q19" i="3"/>
  <c r="L19" i="3"/>
  <c r="K19" i="3"/>
  <c r="J19" i="3"/>
  <c r="AB19" i="3" s="1"/>
  <c r="E19" i="3"/>
  <c r="B19" i="3"/>
  <c r="AC18" i="3"/>
  <c r="Q18" i="3"/>
  <c r="L18" i="3"/>
  <c r="K18" i="3"/>
  <c r="J18" i="3"/>
  <c r="AB18" i="3" s="1"/>
  <c r="E18" i="3"/>
  <c r="B18" i="3"/>
  <c r="AC17" i="3"/>
  <c r="Q17" i="3"/>
  <c r="L17" i="3"/>
  <c r="K17" i="3"/>
  <c r="J17" i="3"/>
  <c r="AB17" i="3" s="1"/>
  <c r="E17" i="3"/>
  <c r="B17" i="3"/>
  <c r="AC16" i="3"/>
  <c r="Q16" i="3"/>
  <c r="L16" i="3"/>
  <c r="K16" i="3"/>
  <c r="J16" i="3"/>
  <c r="AB16" i="3" s="1"/>
  <c r="E16" i="3"/>
  <c r="B16" i="3"/>
  <c r="AC15" i="3"/>
  <c r="Q15" i="3"/>
  <c r="L15" i="3"/>
  <c r="K15" i="3"/>
  <c r="J15" i="3"/>
  <c r="AB15" i="3" s="1"/>
  <c r="E15" i="3"/>
  <c r="B15" i="3"/>
  <c r="AC14" i="3"/>
  <c r="Q14" i="3"/>
  <c r="L14" i="3"/>
  <c r="K14" i="3"/>
  <c r="J14" i="3"/>
  <c r="AB14" i="3" s="1"/>
  <c r="E14" i="3"/>
  <c r="B14" i="3"/>
  <c r="AC13" i="3"/>
  <c r="Q13" i="3"/>
  <c r="L13" i="3"/>
  <c r="K13" i="3"/>
  <c r="J13" i="3"/>
  <c r="AB13" i="3" s="1"/>
  <c r="E13" i="3"/>
  <c r="B13" i="3"/>
  <c r="AC12" i="3"/>
  <c r="Q12" i="3"/>
  <c r="L12" i="3"/>
  <c r="K12" i="3"/>
  <c r="J12" i="3"/>
  <c r="AB12" i="3" s="1"/>
  <c r="E12" i="3"/>
  <c r="B12" i="3"/>
  <c r="AC11" i="3"/>
  <c r="Q11" i="3"/>
  <c r="L11" i="3"/>
  <c r="K11" i="3"/>
  <c r="J11" i="3"/>
  <c r="AB11" i="3" s="1"/>
  <c r="E11" i="3"/>
  <c r="B11" i="3"/>
  <c r="AC10" i="3"/>
  <c r="Q10" i="3"/>
  <c r="L10" i="3"/>
  <c r="K10" i="3"/>
  <c r="J10" i="3"/>
  <c r="AB10" i="3" s="1"/>
  <c r="E10" i="3"/>
  <c r="B10" i="3"/>
  <c r="AC9" i="3"/>
  <c r="Q9" i="3"/>
  <c r="L9" i="3"/>
  <c r="K9" i="3"/>
  <c r="J9" i="3"/>
  <c r="AB9" i="3" s="1"/>
  <c r="E9" i="3"/>
  <c r="B9" i="3"/>
  <c r="AC8" i="3"/>
  <c r="Q8" i="3"/>
  <c r="L8" i="3"/>
  <c r="L7" i="3" s="1"/>
  <c r="L6" i="3" s="1"/>
  <c r="K8" i="3"/>
  <c r="K7" i="3" s="1"/>
  <c r="K6" i="3" s="1"/>
  <c r="J8" i="3"/>
  <c r="J7" i="3" s="1"/>
  <c r="J6" i="3" s="1"/>
  <c r="E8" i="3"/>
  <c r="B8" i="3"/>
  <c r="AC7" i="3"/>
  <c r="AA7" i="3"/>
  <c r="Z7" i="3"/>
  <c r="Z6" i="3" s="1"/>
  <c r="Y7" i="3"/>
  <c r="Y6" i="3" s="1"/>
  <c r="X7" i="3"/>
  <c r="X6" i="3" s="1"/>
  <c r="W7" i="3"/>
  <c r="W6" i="3" s="1"/>
  <c r="V7" i="3"/>
  <c r="U7" i="3"/>
  <c r="T7" i="3"/>
  <c r="S7" i="3"/>
  <c r="R7" i="3"/>
  <c r="R6" i="3" s="1"/>
  <c r="Q7" i="3"/>
  <c r="Q6" i="3" s="1"/>
  <c r="P7" i="3"/>
  <c r="P6" i="3" s="1"/>
  <c r="O7" i="3"/>
  <c r="O6" i="3" s="1"/>
  <c r="N7" i="3"/>
  <c r="M7" i="3"/>
  <c r="I7" i="3"/>
  <c r="I6" i="3" s="1"/>
  <c r="H7" i="3"/>
  <c r="H6" i="3" s="1"/>
  <c r="G7" i="3"/>
  <c r="G6" i="3" s="1"/>
  <c r="F7" i="3"/>
  <c r="E7" i="3"/>
  <c r="D7" i="3"/>
  <c r="C7" i="3"/>
  <c r="B7" i="3"/>
  <c r="AA6" i="3"/>
  <c r="V6" i="3"/>
  <c r="U6" i="3"/>
  <c r="T6" i="3"/>
  <c r="S6" i="3"/>
  <c r="N6" i="3"/>
  <c r="M6" i="3"/>
  <c r="F6" i="3"/>
  <c r="D6" i="3"/>
  <c r="C6" i="3"/>
  <c r="AB55" i="3" l="1"/>
  <c r="AB70" i="3"/>
  <c r="AB88" i="3"/>
  <c r="AB38" i="3"/>
  <c r="AB47" i="3"/>
  <c r="AB77" i="3"/>
  <c r="AB26" i="3"/>
  <c r="AB8" i="3"/>
  <c r="AB7" i="3" s="1"/>
  <c r="B47" i="3"/>
  <c r="B6" i="3" s="1"/>
  <c r="B70" i="3"/>
  <c r="B88" i="3"/>
  <c r="AB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Коля</author>
    <author>Чернова Елена</author>
  </authors>
  <commentList>
    <comment ref="K2" authorId="0" shapeId="0" xr:uid="{7DB68E08-FA1E-4A0A-AF90-D5A4E798A5C7}">
      <text>
        <r>
          <rPr>
            <sz val="9"/>
            <color indexed="81"/>
            <rFont val="Tahoma"/>
            <family val="2"/>
            <charset val="204"/>
          </rPr>
          <t xml:space="preserve">Платные посещения автотранспорта уже вычтены
</t>
        </r>
      </text>
    </comment>
    <comment ref="O4" authorId="1" shapeId="0" xr:uid="{6349F87F-03AE-4789-9866-43649DAB6A21}">
      <text>
        <r>
          <rPr>
            <sz val="9"/>
            <color indexed="81"/>
            <rFont val="Tahoma"/>
            <family val="2"/>
            <charset val="204"/>
          </rPr>
          <t xml:space="preserve">Вычитается во избежании задвоения т.к. сидит во всего платных посещениях КДУ по форме 7-НК, но здесь учитывается по спец транспорту
</t>
        </r>
      </text>
    </comment>
  </commentList>
</comments>
</file>

<file path=xl/sharedStrings.xml><?xml version="1.0" encoding="utf-8"?>
<sst xmlns="http://schemas.openxmlformats.org/spreadsheetml/2006/main" count="167" uniqueCount="137">
  <si>
    <t>Библиотеки</t>
  </si>
  <si>
    <t xml:space="preserve">КДУ </t>
  </si>
  <si>
    <t>Зоопарки</t>
  </si>
  <si>
    <t>Концерты</t>
  </si>
  <si>
    <t>ПКиО</t>
  </si>
  <si>
    <t>ДШИ</t>
  </si>
  <si>
    <t>Число участников клубных формирований, тыс. чел.</t>
  </si>
  <si>
    <t>Число посещений культурно-массовых мероприятий на платной основе, тыс. чел.</t>
  </si>
  <si>
    <t>Число посещений спецтранспорта (передвижные УКД), тыс. чел.</t>
  </si>
  <si>
    <t>Число зрителей, тыс. чел.</t>
  </si>
  <si>
    <t>Число посещений, тыс. ед.</t>
  </si>
  <si>
    <t>Число посетителей на мероприятиях на платной основе, чел.</t>
  </si>
  <si>
    <t>А</t>
  </si>
  <si>
    <t>Всего по Российской Федерации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</si>
  <si>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</si>
  <si>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</si>
  <si>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</si>
  <si>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</si>
  <si>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</si>
  <si>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</si>
  <si>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</si>
  <si>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</si>
  <si>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</si>
  <si>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</si>
  <si>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</si>
  <si>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</si>
  <si>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</si>
  <si>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</si>
  <si>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</si>
  <si>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</si>
  <si>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</si>
  <si>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г.Москва</t>
  </si>
  <si>
    <t>Респ. Карелия</t>
  </si>
  <si>
    <t>Респ. Коми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</si>
  <si>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</si>
  <si>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</si>
  <si>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</si>
  <si>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</si>
  <si>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</si>
  <si>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</si>
  <si>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</si>
  <si>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Ненецкий а.о.</t>
  </si>
  <si>
    <t>г.Санкт-Петербург</t>
  </si>
  <si>
    <t>Респ. Адыгея</t>
  </si>
  <si>
    <t>Респ. Калмыкия</t>
  </si>
  <si>
    <t>Респ. Крым</t>
  </si>
  <si>
    <t>Краснодарский край</t>
  </si>
  <si>
    <t>Астраханская обл.</t>
  </si>
  <si>
    <t>Волгоградская обл.</t>
  </si>
  <si>
    <t>Ростовская обл.</t>
  </si>
  <si>
    <t>г.Севастополь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</si>
  <si>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</si>
  <si>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</si>
  <si>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</si>
  <si>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</si>
  <si>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</si>
  <si>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Ставропольский край</t>
  </si>
  <si>
    <t>Респ. Марий Эл</t>
  </si>
  <si>
    <t>Респ. Мордовия</t>
  </si>
  <si>
    <t>Респ. Татарстан</t>
  </si>
  <si>
    <t>Удмуртская Респ.</t>
  </si>
  <si>
    <t>Чувашская Респ.</t>
  </si>
  <si>
    <t>Пермский край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</si>
  <si>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</si>
  <si>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</si>
  <si>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</si>
  <si>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</si>
  <si>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</si>
  <si>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</si>
  <si>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</si>
  <si>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</si>
  <si>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</si>
  <si>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</si>
  <si>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Челябинская обл.</t>
  </si>
  <si>
    <t>Ханты-Мансийский а.о-Югра</t>
  </si>
  <si>
    <t>Ямало-Ненецкий а.о.</t>
  </si>
  <si>
    <t>Респ. Алтай</t>
  </si>
  <si>
    <t>Респ. Бурятия</t>
  </si>
  <si>
    <t>Респ. Тыва</t>
  </si>
  <si>
    <t>Респ. Хакасия</t>
  </si>
  <si>
    <t>Алтайский край</t>
  </si>
  <si>
    <t>Забайкальский край</t>
  </si>
  <si>
    <t>Красноярский край</t>
  </si>
  <si>
    <t>Иркутская обл.</t>
  </si>
  <si>
    <t>Новосибирская обл.</t>
  </si>
  <si>
    <t>Омская обл.</t>
  </si>
  <si>
    <t>Томская обл.</t>
  </si>
  <si>
    <t>Респ. Саха (Якутия)</t>
  </si>
  <si>
    <t>Камчатский край</t>
  </si>
  <si>
    <t>Приморский край</t>
  </si>
  <si>
    <t>Хабаровский край</t>
  </si>
  <si>
    <t>Амурская обл.</t>
  </si>
  <si>
    <t>Магаданская обл.</t>
  </si>
  <si>
    <t>Сахалинская обл.</t>
  </si>
  <si>
    <t>Чукотский а.о.</t>
  </si>
  <si>
    <t>Еврейская авт.обл.</t>
  </si>
  <si>
    <t>Регионы</t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</si>
  <si>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</si>
  <si>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</si>
  <si>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</si>
  <si>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</si>
  <si>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Респ. Северная Осетия-Алания</t>
  </si>
  <si>
    <t>Приволжский федеральный округ</t>
  </si>
  <si>
    <t>Респ. Башкортостан</t>
  </si>
  <si>
    <t>Уральский федеральный округ</t>
  </si>
  <si>
    <t>Сибирский федеральный округ</t>
  </si>
  <si>
    <t>Кемеровская обл. - Кузбасс</t>
  </si>
  <si>
    <t>Дальневосточный федеральный округ</t>
  </si>
  <si>
    <t>Число посещений спецтранспорта (передвижные УКД) на платной основе, тыс. чел.</t>
  </si>
  <si>
    <t>Число посещений библиотек (без структурных подразделений), тыс. ед.</t>
  </si>
  <si>
    <t>Число посещений КИБО(структурные подразделения), тыс. ед.</t>
  </si>
  <si>
    <t>Число посещений библиотек (структурные подразделения), тыс. ед.</t>
  </si>
  <si>
    <t>Число посещений КИБО (библиотеки), тыс. ед.</t>
  </si>
  <si>
    <t>Музеи</t>
  </si>
  <si>
    <t>Театры</t>
  </si>
  <si>
    <t>Кино
(Фонд Кино)</t>
  </si>
  <si>
    <t>Число зрителей, всего, тыс. чел.</t>
  </si>
  <si>
    <t>Число посещений библиотек и структурных подразделений, осуществляющих библиотечную деятельность, в том числе КИБО, всего, тыс. чел.</t>
  </si>
  <si>
    <t>Число участников клубных формирований КДУ, всего, тыс. ед.</t>
  </si>
  <si>
    <t>Число посещений культурно-массовых мероприятий КДУ на платной основе, всего, тыс. чел.</t>
  </si>
  <si>
    <t>Число посещений спецтранспорта (передвижные УКД), всего, тыс. чел.</t>
  </si>
  <si>
    <t>Число посещений музеев, всего, тыс. чел.</t>
  </si>
  <si>
    <t>Число посещений, тыс. чел.</t>
  </si>
  <si>
    <t>Число посещений театров, всего, тыс. чел.</t>
  </si>
  <si>
    <t>в том числе</t>
  </si>
  <si>
    <t>на сеансах отечественных фильмов</t>
  </si>
  <si>
    <t>Учащихся на начало учебного года 2018-2019, тыс. чел.</t>
  </si>
  <si>
    <t>Цирки</t>
  </si>
  <si>
    <t xml:space="preserve">Число посещений (частные), тыс. чел. </t>
  </si>
  <si>
    <t xml:space="preserve">Число зрителей (частные), тыс. чел. </t>
  </si>
  <si>
    <t>ВСЕГО, тыс. чел.</t>
  </si>
  <si>
    <t>Число посещений учреждений культуры</t>
  </si>
  <si>
    <t>фильтр</t>
  </si>
  <si>
    <t>в том числе частные (музеи, театры)</t>
  </si>
  <si>
    <t>Базовое число посещений по видам организаций культуры в 2018 году (Методика от 22.07.2020г.)</t>
  </si>
  <si>
    <t xml:space="preserve">в том числе </t>
  </si>
  <si>
    <t>зрители Росгосцирк, тыс.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</si>
</sst>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41">
    <xf numFmtId="0" fontId="0" fillId="0" borderId="0" xfId="0"/>
    <xf numFmtId="0" fontId="7" fillId="3" borderId="2" xfId="0" applyFont="1" applyFill="1" applyBorder="1" applyAlignment="1">
      <alignment horizontal="left"/>
    </xf>
    <xf numFmtId="164" fontId="7" fillId="3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0" fontId="13" fillId="0" borderId="0" xfId="0" applyFont="1"/>
    <xf numFmtId="164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/>
    <xf numFmtId="164" fontId="9" fillId="2" borderId="2" xfId="0" applyNumberFormat="1" applyFont="1" applyFill="1" applyBorder="1"/>
    <xf numFmtId="164" fontId="4" fillId="0" borderId="2" xfId="0" applyNumberFormat="1" applyFont="1" applyBorder="1" applyAlignment="1">
      <alignment horizontal="right"/>
    </xf>
    <xf numFmtId="164" fontId="13" fillId="0" borderId="0" xfId="0" applyNumberFormat="1" applyFont="1"/>
    <xf numFmtId="164" fontId="10" fillId="0" borderId="2" xfId="2" applyNumberFormat="1" applyFont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horizontal="center" vertical="top" wrapText="1"/>
    </xf>
    <xf numFmtId="164" fontId="13" fillId="0" borderId="9" xfId="0" applyNumberFormat="1" applyFont="1" applyBorder="1"/>
    <xf numFmtId="164" fontId="6" fillId="2" borderId="2" xfId="2" applyNumberFormat="1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4" borderId="5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Border="1"/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2" xfId="2" applyNumberFormat="1" applyFont="1" applyFill="1" applyBorder="1" applyAlignment="1">
      <alignment horizontal="center" vertical="top" wrapText="1"/>
    </xf>
    <xf numFmtId="164" fontId="6" fillId="0" borderId="3" xfId="2" applyNumberFormat="1" applyFont="1" applyBorder="1" applyAlignment="1">
      <alignment horizontal="center" vertical="top" wrapText="1"/>
    </xf>
    <xf numFmtId="164" fontId="6" fillId="0" borderId="6" xfId="2" applyNumberFormat="1" applyFont="1" applyBorder="1" applyAlignment="1">
      <alignment horizontal="center" vertical="top" wrapText="1"/>
    </xf>
    <xf numFmtId="164" fontId="6" fillId="2" borderId="7" xfId="2" applyNumberFormat="1" applyFont="1" applyFill="1" applyBorder="1" applyAlignment="1">
      <alignment horizontal="center" vertical="top" wrapText="1"/>
    </xf>
    <xf numFmtId="164" fontId="6" fillId="2" borderId="8" xfId="2" applyNumberFormat="1" applyFont="1" applyFill="1" applyBorder="1" applyAlignment="1">
      <alignment horizontal="center" vertical="top" wrapText="1"/>
    </xf>
    <xf numFmtId="164" fontId="6" fillId="2" borderId="5" xfId="2" applyNumberFormat="1" applyFont="1" applyFill="1" applyBorder="1" applyAlignment="1">
      <alignment horizontal="center" vertical="top" wrapText="1"/>
    </xf>
    <xf numFmtId="164" fontId="6" fillId="0" borderId="2" xfId="2" applyNumberFormat="1" applyFont="1" applyBorder="1" applyAlignment="1">
      <alignment horizontal="center" vertical="top" wrapText="1"/>
    </xf>
    <xf numFmtId="164" fontId="6" fillId="5" borderId="2" xfId="2" applyNumberFormat="1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0" fontId="3" fillId="0" borderId="0" xfId="3" applyFont="1"/>
    <xf numFmtId="0" fontId="3" fillId="0" borderId="1" xfId="3" applyFont="1" applyBorder="1"/>
    <xf numFmtId="164" fontId="4" fillId="0" borderId="1" xfId="0" applyNumberFormat="1" applyFont="1" applyBorder="1"/>
    <xf numFmtId="164" fontId="4" fillId="0" borderId="0" xfId="0" applyNumberFormat="1" applyFont="1"/>
    <xf numFmtId="0" fontId="8" fillId="0" borderId="4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 vertical="center"/>
    </xf>
    <xf numFmtId="164" fontId="14" fillId="0" borderId="0" xfId="0" applyNumberFormat="1" applyFont="1" applyAlignment="1">
      <alignment horizontal="right"/>
    </xf>
  </cellXfs>
  <cellStyles count="4">
    <cellStyle name="Обычный" xfId="0" builtinId="0"/>
    <cellStyle name="Обычный 2 2" xfId="2" xr:uid="{00000000-0005-0000-0000-000001000000}"/>
    <cellStyle name="Обычный 2 3" xfId="1" xr:uid="{00000000-0005-0000-0000-000002000000}"/>
    <cellStyle name="Обычный 2 3 2" xfId="3" xr:uid="{9FE808B0-723B-4F57-BA8D-3E1FC3ED8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0137-3E84-4978-8F83-FF6D02270BFC}">
  <dimension ref="A1:AF99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Q11" sqref="Q11"/>
    </sheetView>
  </sheetViews>
  <sheetFormatPr defaultRowHeight="15" outlineLevelCol="1" x14ac:dyDescent="0.25"/>
  <cols>
    <col min="1" max="1" width="40.5703125" style="5" customWidth="1"/>
    <col min="2" max="2" width="13" style="5" customWidth="1"/>
    <col min="3" max="4" width="13" style="5" hidden="1" customWidth="1" outlineLevel="1"/>
    <col min="5" max="5" width="13.28515625" style="5" customWidth="1" collapsed="1"/>
    <col min="6" max="7" width="13" style="5" hidden="1" customWidth="1" outlineLevel="1"/>
    <col min="8" max="8" width="13" style="5" customWidth="1" collapsed="1"/>
    <col min="9" max="11" width="13" style="5" customWidth="1"/>
    <col min="12" max="12" width="14.28515625" style="5" customWidth="1"/>
    <col min="13" max="13" width="13" style="5" hidden="1" customWidth="1" outlineLevel="1"/>
    <col min="14" max="15" width="14.7109375" style="5" hidden="1" customWidth="1" outlineLevel="1"/>
    <col min="16" max="16" width="13.28515625" style="5" hidden="1" customWidth="1" outlineLevel="1"/>
    <col min="17" max="17" width="16.85546875" style="5" customWidth="1" collapsed="1"/>
    <col min="18" max="19" width="14" style="40" hidden="1" customWidth="1" outlineLevel="1"/>
    <col min="20" max="20" width="13.85546875" style="5" hidden="1" customWidth="1" outlineLevel="1"/>
    <col min="21" max="21" width="13" style="5" hidden="1" customWidth="1" outlineLevel="1"/>
    <col min="22" max="22" width="13" style="5" customWidth="1" collapsed="1"/>
    <col min="23" max="23" width="9.28515625" style="5" bestFit="1" customWidth="1"/>
    <col min="24" max="24" width="11" style="5" hidden="1" customWidth="1" outlineLevel="1"/>
    <col min="25" max="25" width="13" style="5" customWidth="1" collapsed="1"/>
    <col min="26" max="26" width="11.28515625" style="5" customWidth="1"/>
    <col min="27" max="27" width="13.85546875" style="5" hidden="1" customWidth="1" outlineLevel="1"/>
    <col min="28" max="28" width="13.85546875" style="5" customWidth="1" collapsed="1"/>
    <col min="29" max="29" width="11.7109375" style="5" hidden="1" customWidth="1" outlineLevel="1"/>
    <col min="30" max="30" width="13.140625" style="11" customWidth="1" collapsed="1"/>
    <col min="31" max="16384" width="9.140625" style="5"/>
  </cols>
  <sheetData>
    <row r="1" spans="1:32" ht="18.75" x14ac:dyDescent="0.3">
      <c r="A1" s="33" t="s">
        <v>134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/>
      <c r="X1"/>
      <c r="Y1" s="34"/>
      <c r="Z1" s="35"/>
      <c r="AA1" s="35"/>
      <c r="AB1" s="36"/>
      <c r="AC1"/>
    </row>
    <row r="2" spans="1:32" ht="15" customHeight="1" x14ac:dyDescent="0.25">
      <c r="A2" s="30" t="s">
        <v>96</v>
      </c>
      <c r="B2" s="22" t="s">
        <v>123</v>
      </c>
      <c r="C2" s="22" t="s">
        <v>114</v>
      </c>
      <c r="D2" s="22"/>
      <c r="E2" s="25" t="s">
        <v>121</v>
      </c>
      <c r="F2" s="22" t="s">
        <v>113</v>
      </c>
      <c r="G2" s="22"/>
      <c r="H2" s="15" t="s">
        <v>2</v>
      </c>
      <c r="I2" s="15" t="s">
        <v>3</v>
      </c>
      <c r="J2" s="22" t="s">
        <v>118</v>
      </c>
      <c r="K2" s="22" t="s">
        <v>119</v>
      </c>
      <c r="L2" s="22" t="s">
        <v>120</v>
      </c>
      <c r="M2" s="23" t="s">
        <v>1</v>
      </c>
      <c r="N2" s="24"/>
      <c r="O2" s="24"/>
      <c r="P2" s="24"/>
      <c r="Q2" s="21" t="s">
        <v>117</v>
      </c>
      <c r="R2" s="23" t="s">
        <v>0</v>
      </c>
      <c r="S2" s="24"/>
      <c r="T2" s="24"/>
      <c r="U2" s="24"/>
      <c r="V2" s="15" t="s">
        <v>4</v>
      </c>
      <c r="W2" s="19" t="s">
        <v>127</v>
      </c>
      <c r="X2" s="20"/>
      <c r="Y2" s="15" t="s">
        <v>5</v>
      </c>
      <c r="Z2" s="21" t="s">
        <v>115</v>
      </c>
      <c r="AA2" s="21"/>
      <c r="AB2" s="21" t="s">
        <v>130</v>
      </c>
      <c r="AC2" s="21"/>
      <c r="AD2" s="14"/>
    </row>
    <row r="3" spans="1:32" ht="15" customHeight="1" x14ac:dyDescent="0.25">
      <c r="A3" s="30"/>
      <c r="B3" s="22"/>
      <c r="C3" s="28" t="s">
        <v>9</v>
      </c>
      <c r="D3" s="29" t="s">
        <v>129</v>
      </c>
      <c r="E3" s="26"/>
      <c r="F3" s="28" t="s">
        <v>122</v>
      </c>
      <c r="G3" s="29" t="s">
        <v>128</v>
      </c>
      <c r="H3" s="22" t="s">
        <v>10</v>
      </c>
      <c r="I3" s="22" t="s">
        <v>9</v>
      </c>
      <c r="J3" s="22"/>
      <c r="K3" s="22"/>
      <c r="L3" s="22"/>
      <c r="M3" s="28" t="s">
        <v>6</v>
      </c>
      <c r="N3" s="28" t="s">
        <v>7</v>
      </c>
      <c r="O3" s="12" t="s">
        <v>124</v>
      </c>
      <c r="P3" s="28" t="s">
        <v>8</v>
      </c>
      <c r="Q3" s="21"/>
      <c r="R3" s="28" t="s">
        <v>111</v>
      </c>
      <c r="S3" s="28" t="s">
        <v>110</v>
      </c>
      <c r="T3" s="28" t="s">
        <v>109</v>
      </c>
      <c r="U3" s="28" t="s">
        <v>112</v>
      </c>
      <c r="V3" s="22" t="s">
        <v>11</v>
      </c>
      <c r="W3" s="31" t="s">
        <v>9</v>
      </c>
      <c r="X3" s="16" t="s">
        <v>135</v>
      </c>
      <c r="Y3" s="22" t="s">
        <v>126</v>
      </c>
      <c r="Z3" s="21" t="s">
        <v>116</v>
      </c>
      <c r="AA3" s="16" t="s">
        <v>124</v>
      </c>
      <c r="AB3" s="21" t="s">
        <v>131</v>
      </c>
      <c r="AC3" s="28" t="s">
        <v>133</v>
      </c>
    </row>
    <row r="4" spans="1:32" ht="105" customHeight="1" x14ac:dyDescent="0.25">
      <c r="A4" s="30"/>
      <c r="B4" s="22"/>
      <c r="C4" s="28"/>
      <c r="D4" s="29"/>
      <c r="E4" s="27"/>
      <c r="F4" s="28"/>
      <c r="G4" s="29"/>
      <c r="H4" s="22"/>
      <c r="I4" s="22"/>
      <c r="J4" s="22"/>
      <c r="K4" s="22"/>
      <c r="L4" s="22"/>
      <c r="M4" s="28"/>
      <c r="N4" s="28"/>
      <c r="O4" s="12" t="s">
        <v>108</v>
      </c>
      <c r="P4" s="28"/>
      <c r="Q4" s="21"/>
      <c r="R4" s="28"/>
      <c r="S4" s="28"/>
      <c r="T4" s="28"/>
      <c r="U4" s="28"/>
      <c r="V4" s="22"/>
      <c r="W4" s="32"/>
      <c r="X4" s="17" t="s">
        <v>136</v>
      </c>
      <c r="Y4" s="22"/>
      <c r="Z4" s="21"/>
      <c r="AA4" s="13" t="s">
        <v>125</v>
      </c>
      <c r="AB4" s="21"/>
      <c r="AC4" s="28"/>
    </row>
    <row r="5" spans="1:32" x14ac:dyDescent="0.25">
      <c r="A5" s="37" t="s">
        <v>12</v>
      </c>
      <c r="B5" s="37" t="s">
        <v>132</v>
      </c>
      <c r="C5" s="37" t="s">
        <v>132</v>
      </c>
      <c r="D5" s="37" t="s">
        <v>132</v>
      </c>
      <c r="E5" s="37" t="s">
        <v>132</v>
      </c>
      <c r="F5" s="37" t="s">
        <v>132</v>
      </c>
      <c r="G5" s="37" t="s">
        <v>132</v>
      </c>
      <c r="H5" s="37" t="s">
        <v>132</v>
      </c>
      <c r="I5" s="37" t="s">
        <v>132</v>
      </c>
      <c r="J5" s="37" t="s">
        <v>132</v>
      </c>
      <c r="K5" s="37" t="s">
        <v>132</v>
      </c>
      <c r="L5" s="37" t="s">
        <v>132</v>
      </c>
      <c r="M5" s="37" t="s">
        <v>132</v>
      </c>
      <c r="N5" s="37" t="s">
        <v>132</v>
      </c>
      <c r="O5" s="37" t="s">
        <v>132</v>
      </c>
      <c r="P5" s="37" t="s">
        <v>132</v>
      </c>
      <c r="Q5" s="37" t="s">
        <v>132</v>
      </c>
      <c r="R5" s="37" t="s">
        <v>132</v>
      </c>
      <c r="S5" s="37" t="s">
        <v>132</v>
      </c>
      <c r="T5" s="37" t="s">
        <v>132</v>
      </c>
      <c r="U5" s="37" t="s">
        <v>132</v>
      </c>
      <c r="V5" s="37" t="s">
        <v>132</v>
      </c>
      <c r="W5" s="37" t="s">
        <v>132</v>
      </c>
      <c r="X5" s="37" t="s">
        <v>132</v>
      </c>
      <c r="Y5" s="37" t="s">
        <v>132</v>
      </c>
      <c r="Z5" s="37" t="s">
        <v>132</v>
      </c>
      <c r="AA5" s="37" t="s">
        <v>132</v>
      </c>
      <c r="AB5" s="37" t="s">
        <v>132</v>
      </c>
      <c r="AC5" s="37" t="s">
        <v>132</v>
      </c>
    </row>
    <row r="6" spans="1:32" x14ac:dyDescent="0.25">
      <c r="A6" s="1" t="s">
        <v>13</v>
      </c>
      <c r="B6" s="2">
        <f t="shared" ref="B6:AC6" si="0">B7+B26+B38+B47+B55+B70+B77+B88</f>
        <v>40446</v>
      </c>
      <c r="C6" s="2">
        <f t="shared" si="0"/>
        <v>39824.5</v>
      </c>
      <c r="D6" s="2">
        <f t="shared" si="0"/>
        <v>621.5</v>
      </c>
      <c r="E6" s="2">
        <f t="shared" si="0"/>
        <v>110074.5</v>
      </c>
      <c r="F6" s="2">
        <f t="shared" si="0"/>
        <v>109548.9</v>
      </c>
      <c r="G6" s="2">
        <f t="shared" si="0"/>
        <v>525.6</v>
      </c>
      <c r="H6" s="2">
        <f t="shared" si="0"/>
        <v>11540</v>
      </c>
      <c r="I6" s="2">
        <f t="shared" si="0"/>
        <v>23715.199999999997</v>
      </c>
      <c r="J6" s="2">
        <f t="shared" si="0"/>
        <v>6147.134</v>
      </c>
      <c r="K6" s="2">
        <f t="shared" si="0"/>
        <v>94765.426999999981</v>
      </c>
      <c r="L6" s="2">
        <f t="shared" si="0"/>
        <v>4225.3940000000002</v>
      </c>
      <c r="M6" s="2">
        <f t="shared" si="0"/>
        <v>6147.134</v>
      </c>
      <c r="N6" s="2">
        <f t="shared" si="0"/>
        <v>95103.050999999992</v>
      </c>
      <c r="O6" s="2">
        <f t="shared" si="0"/>
        <v>337.62399999999997</v>
      </c>
      <c r="P6" s="2">
        <f t="shared" si="0"/>
        <v>4225.3940000000002</v>
      </c>
      <c r="Q6" s="2">
        <f t="shared" si="0"/>
        <v>441341.35799999995</v>
      </c>
      <c r="R6" s="2">
        <f t="shared" si="0"/>
        <v>26547.453000000001</v>
      </c>
      <c r="S6" s="2">
        <f t="shared" si="0"/>
        <v>6.6259999999999994</v>
      </c>
      <c r="T6" s="2">
        <f t="shared" si="0"/>
        <v>413993.52600000007</v>
      </c>
      <c r="U6" s="2">
        <f t="shared" si="0"/>
        <v>793.75299999999993</v>
      </c>
      <c r="V6" s="2">
        <f t="shared" si="0"/>
        <v>2162.2060000000001</v>
      </c>
      <c r="W6" s="2">
        <f>W7+W26+W38+W47+W55+W70+W77+W88</f>
        <v>4873.6159999999991</v>
      </c>
      <c r="X6" s="2">
        <f>X7+X26+X38+X47+X55+X70+X77+X88</f>
        <v>3501.0159999999996</v>
      </c>
      <c r="Y6" s="2">
        <f t="shared" si="0"/>
        <v>1603.3969999999999</v>
      </c>
      <c r="Z6" s="2">
        <f t="shared" si="0"/>
        <v>201294.27399999998</v>
      </c>
      <c r="AA6" s="2">
        <f t="shared" si="0"/>
        <v>58404.578000000001</v>
      </c>
      <c r="AB6" s="2">
        <f t="shared" si="0"/>
        <v>942188.50600000005</v>
      </c>
      <c r="AC6" s="2">
        <f t="shared" si="0"/>
        <v>1147.1000000000001</v>
      </c>
      <c r="AE6" s="11"/>
      <c r="AF6" s="11"/>
    </row>
    <row r="7" spans="1:32" x14ac:dyDescent="0.25">
      <c r="A7" s="1" t="s">
        <v>97</v>
      </c>
      <c r="B7" s="2">
        <f t="shared" ref="B7:P7" si="1">SUM(B8:B25)</f>
        <v>13326</v>
      </c>
      <c r="C7" s="2">
        <f t="shared" si="1"/>
        <v>13299.6</v>
      </c>
      <c r="D7" s="2">
        <f t="shared" si="1"/>
        <v>26.4</v>
      </c>
      <c r="E7" s="2">
        <f t="shared" si="1"/>
        <v>35347.800000000003</v>
      </c>
      <c r="F7" s="2">
        <f t="shared" si="1"/>
        <v>35070</v>
      </c>
      <c r="G7" s="2">
        <f t="shared" si="1"/>
        <v>277.8</v>
      </c>
      <c r="H7" s="2">
        <f t="shared" si="1"/>
        <v>4145.3</v>
      </c>
      <c r="I7" s="2">
        <f t="shared" si="1"/>
        <v>6975.1999999999989</v>
      </c>
      <c r="J7" s="2">
        <f t="shared" si="1"/>
        <v>1479.242</v>
      </c>
      <c r="K7" s="2">
        <f t="shared" si="1"/>
        <v>18667.433999999997</v>
      </c>
      <c r="L7" s="2">
        <f t="shared" si="1"/>
        <v>1036.7139999999999</v>
      </c>
      <c r="M7" s="2">
        <f t="shared" si="1"/>
        <v>1479.242</v>
      </c>
      <c r="N7" s="2">
        <f t="shared" si="1"/>
        <v>18710.817999999999</v>
      </c>
      <c r="O7" s="2">
        <f t="shared" si="1"/>
        <v>43.383999999999993</v>
      </c>
      <c r="P7" s="2">
        <f t="shared" si="1"/>
        <v>1036.7139999999999</v>
      </c>
      <c r="Q7" s="2">
        <f t="shared" ref="Q7:AC7" si="2">SUM(Q8:Q25)</f>
        <v>94823.49000000002</v>
      </c>
      <c r="R7" s="2">
        <f t="shared" si="2"/>
        <v>5064.9560000000001</v>
      </c>
      <c r="S7" s="2">
        <f t="shared" si="2"/>
        <v>0</v>
      </c>
      <c r="T7" s="2">
        <f t="shared" si="2"/>
        <v>89609.137000000002</v>
      </c>
      <c r="U7" s="2">
        <f t="shared" si="2"/>
        <v>149.39700000000002</v>
      </c>
      <c r="V7" s="2">
        <f t="shared" si="2"/>
        <v>887.30099999999993</v>
      </c>
      <c r="W7" s="2">
        <f>SUM(W8:W25)</f>
        <v>1590.625</v>
      </c>
      <c r="X7" s="2">
        <f>SUM(X8:X25)</f>
        <v>851.12500000000011</v>
      </c>
      <c r="Y7" s="2">
        <f t="shared" si="2"/>
        <v>421.29700000000003</v>
      </c>
      <c r="Z7" s="2">
        <f t="shared" si="2"/>
        <v>62543.366999999998</v>
      </c>
      <c r="AA7" s="2">
        <f t="shared" si="2"/>
        <v>18026.777000000002</v>
      </c>
      <c r="AB7" s="2">
        <f t="shared" si="2"/>
        <v>241243.77000000005</v>
      </c>
      <c r="AC7" s="2">
        <f t="shared" si="2"/>
        <v>304.20000000000005</v>
      </c>
    </row>
    <row r="8" spans="1:32" x14ac:dyDescent="0.25">
      <c r="A8" s="38" t="s">
        <v>14</v>
      </c>
      <c r="B8" s="8">
        <f t="shared" ref="B8:B69" si="3">C8+D8</f>
        <v>228.4</v>
      </c>
      <c r="C8" s="7">
        <v>228.4</v>
      </c>
      <c r="D8" s="8">
        <v>0</v>
      </c>
      <c r="E8" s="39">
        <f t="shared" ref="E8:E69" si="4">F8+G8</f>
        <v>1090.3</v>
      </c>
      <c r="F8" s="3">
        <v>1090.3</v>
      </c>
      <c r="G8" s="8">
        <v>0</v>
      </c>
      <c r="H8" s="8">
        <v>69.400000000000006</v>
      </c>
      <c r="I8" s="8">
        <v>331</v>
      </c>
      <c r="J8" s="6">
        <f>M8</f>
        <v>186.83</v>
      </c>
      <c r="K8" s="6">
        <f>N8-O8</f>
        <v>3682.134</v>
      </c>
      <c r="L8" s="6">
        <f>P8</f>
        <v>37.984999999999999</v>
      </c>
      <c r="M8" s="3">
        <v>186.83</v>
      </c>
      <c r="N8" s="3">
        <v>3682.134</v>
      </c>
      <c r="O8" s="4">
        <v>0</v>
      </c>
      <c r="P8" s="39">
        <v>37.984999999999999</v>
      </c>
      <c r="Q8" s="10">
        <f>R8+S8+T8+U8</f>
        <v>7682.71</v>
      </c>
      <c r="R8" s="10">
        <v>0</v>
      </c>
      <c r="S8" s="10">
        <v>0</v>
      </c>
      <c r="T8" s="6">
        <v>7679.2539999999999</v>
      </c>
      <c r="U8" s="6">
        <v>3.456</v>
      </c>
      <c r="V8" s="6">
        <v>150.459</v>
      </c>
      <c r="W8" s="6">
        <v>0</v>
      </c>
      <c r="X8" s="8">
        <v>0</v>
      </c>
      <c r="Y8" s="8">
        <v>24.92</v>
      </c>
      <c r="Z8" s="18">
        <v>1981.76</v>
      </c>
      <c r="AA8" s="18">
        <v>650.59500000000003</v>
      </c>
      <c r="AB8" s="9">
        <f t="shared" ref="AB8:AB25" si="5">Q8+J8+K8+L8+E8+B8+H8+I8+V8+Y8+W8+Z8</f>
        <v>15465.897999999999</v>
      </c>
      <c r="AC8" s="18">
        <f t="shared" ref="AC8:AC25" si="6">G8+D8</f>
        <v>0</v>
      </c>
    </row>
    <row r="9" spans="1:32" x14ac:dyDescent="0.25">
      <c r="A9" s="38" t="s">
        <v>15</v>
      </c>
      <c r="B9" s="8">
        <f t="shared" si="3"/>
        <v>243</v>
      </c>
      <c r="C9" s="7">
        <v>243</v>
      </c>
      <c r="D9" s="8">
        <v>0</v>
      </c>
      <c r="E9" s="39">
        <f t="shared" si="4"/>
        <v>806.1</v>
      </c>
      <c r="F9" s="3">
        <v>806.1</v>
      </c>
      <c r="G9" s="8">
        <v>0</v>
      </c>
      <c r="H9" s="8">
        <v>0</v>
      </c>
      <c r="I9" s="8">
        <v>489.4</v>
      </c>
      <c r="J9" s="6">
        <f t="shared" ref="J9:J25" si="7">M9</f>
        <v>53.945</v>
      </c>
      <c r="K9" s="6">
        <f t="shared" ref="K9:K25" si="8">N9-O9</f>
        <v>732.10199999999998</v>
      </c>
      <c r="L9" s="6">
        <f t="shared" ref="L9:L25" si="9">P9</f>
        <v>321.56099999999998</v>
      </c>
      <c r="M9" s="3">
        <v>53.945</v>
      </c>
      <c r="N9" s="3">
        <v>732.10199999999998</v>
      </c>
      <c r="O9" s="4">
        <v>0</v>
      </c>
      <c r="P9" s="39">
        <v>321.56099999999998</v>
      </c>
      <c r="Q9" s="10">
        <f t="shared" ref="Q9:Q25" si="10">R9+S9+T9+U9</f>
        <v>4087.9770000000003</v>
      </c>
      <c r="R9" s="10">
        <v>0</v>
      </c>
      <c r="S9" s="10">
        <v>0</v>
      </c>
      <c r="T9" s="6">
        <v>4079.7260000000001</v>
      </c>
      <c r="U9" s="6">
        <v>8.2509999999999994</v>
      </c>
      <c r="V9" s="6">
        <v>10.14</v>
      </c>
      <c r="W9" s="6">
        <v>70.308000000000007</v>
      </c>
      <c r="X9" s="8">
        <v>70.308000000000007</v>
      </c>
      <c r="Y9" s="8">
        <v>13.244</v>
      </c>
      <c r="Z9" s="18">
        <v>863.43700000000001</v>
      </c>
      <c r="AA9" s="18">
        <v>301.30799999999999</v>
      </c>
      <c r="AB9" s="9">
        <f t="shared" si="5"/>
        <v>7691.2139999999999</v>
      </c>
      <c r="AC9" s="18">
        <f t="shared" si="6"/>
        <v>0</v>
      </c>
    </row>
    <row r="10" spans="1:32" x14ac:dyDescent="0.25">
      <c r="A10" s="38" t="s">
        <v>16</v>
      </c>
      <c r="B10" s="8">
        <f t="shared" si="3"/>
        <v>217.7</v>
      </c>
      <c r="C10" s="7">
        <v>217.7</v>
      </c>
      <c r="D10" s="8">
        <v>0</v>
      </c>
      <c r="E10" s="39">
        <f t="shared" si="4"/>
        <v>1555.4</v>
      </c>
      <c r="F10" s="3">
        <v>1555.4</v>
      </c>
      <c r="G10" s="8">
        <v>0</v>
      </c>
      <c r="H10" s="8">
        <v>0</v>
      </c>
      <c r="I10" s="8">
        <v>280.60000000000002</v>
      </c>
      <c r="J10" s="6">
        <f t="shared" si="7"/>
        <v>80.225999999999999</v>
      </c>
      <c r="K10" s="6">
        <f t="shared" si="8"/>
        <v>1065.989</v>
      </c>
      <c r="L10" s="6">
        <f t="shared" si="9"/>
        <v>13.206</v>
      </c>
      <c r="M10" s="3">
        <v>80.225999999999999</v>
      </c>
      <c r="N10" s="3">
        <v>1071.6020000000001</v>
      </c>
      <c r="O10" s="4">
        <v>5.6130000000000004</v>
      </c>
      <c r="P10" s="39">
        <v>13.206</v>
      </c>
      <c r="Q10" s="10">
        <f t="shared" si="10"/>
        <v>4227.68</v>
      </c>
      <c r="R10" s="10">
        <v>0</v>
      </c>
      <c r="S10" s="10">
        <v>0</v>
      </c>
      <c r="T10" s="6">
        <v>4227.68</v>
      </c>
      <c r="U10" s="6">
        <v>0</v>
      </c>
      <c r="V10" s="6">
        <v>39.627000000000002</v>
      </c>
      <c r="W10" s="6">
        <v>0</v>
      </c>
      <c r="X10" s="8">
        <v>0</v>
      </c>
      <c r="Y10" s="8">
        <v>17.745000000000001</v>
      </c>
      <c r="Z10" s="18">
        <v>1186.9880000000001</v>
      </c>
      <c r="AA10" s="18">
        <v>420.08699999999999</v>
      </c>
      <c r="AB10" s="9">
        <f t="shared" si="5"/>
        <v>8685.1610000000001</v>
      </c>
      <c r="AC10" s="18">
        <f t="shared" si="6"/>
        <v>0</v>
      </c>
    </row>
    <row r="11" spans="1:32" x14ac:dyDescent="0.25">
      <c r="A11" s="38" t="s">
        <v>17</v>
      </c>
      <c r="B11" s="8">
        <f t="shared" si="3"/>
        <v>412.9</v>
      </c>
      <c r="C11" s="7">
        <v>396.9</v>
      </c>
      <c r="D11" s="8">
        <v>16</v>
      </c>
      <c r="E11" s="39">
        <f t="shared" si="4"/>
        <v>679.4</v>
      </c>
      <c r="F11" s="3">
        <v>679.4</v>
      </c>
      <c r="G11" s="8">
        <v>0</v>
      </c>
      <c r="H11" s="8">
        <v>195.1</v>
      </c>
      <c r="I11" s="8">
        <v>340.4</v>
      </c>
      <c r="J11" s="6">
        <f t="shared" si="7"/>
        <v>83.777000000000001</v>
      </c>
      <c r="K11" s="6">
        <f t="shared" si="8"/>
        <v>757.10199999999998</v>
      </c>
      <c r="L11" s="6">
        <f t="shared" si="9"/>
        <v>0</v>
      </c>
      <c r="M11" s="3">
        <v>83.777000000000001</v>
      </c>
      <c r="N11" s="3">
        <v>758.15599999999995</v>
      </c>
      <c r="O11" s="4">
        <v>1.054</v>
      </c>
      <c r="P11" s="39">
        <v>0</v>
      </c>
      <c r="Q11" s="10">
        <f t="shared" si="10"/>
        <v>6288.2660000000005</v>
      </c>
      <c r="R11" s="10">
        <v>1651.01</v>
      </c>
      <c r="S11" s="10">
        <v>0</v>
      </c>
      <c r="T11" s="6">
        <v>4609.6090000000004</v>
      </c>
      <c r="U11" s="6">
        <v>27.646999999999998</v>
      </c>
      <c r="V11" s="6">
        <v>63.539000000000001</v>
      </c>
      <c r="W11" s="6">
        <v>126.535</v>
      </c>
      <c r="X11" s="8">
        <v>126.535</v>
      </c>
      <c r="Y11" s="8">
        <v>29.082000000000001</v>
      </c>
      <c r="Z11" s="18">
        <v>3033.2579999999998</v>
      </c>
      <c r="AA11" s="18">
        <v>1008.878</v>
      </c>
      <c r="AB11" s="9">
        <f t="shared" si="5"/>
        <v>12009.359</v>
      </c>
      <c r="AC11" s="18">
        <f t="shared" si="6"/>
        <v>16</v>
      </c>
    </row>
    <row r="12" spans="1:32" x14ac:dyDescent="0.25">
      <c r="A12" s="38" t="s">
        <v>18</v>
      </c>
      <c r="B12" s="8">
        <f t="shared" si="3"/>
        <v>269.3</v>
      </c>
      <c r="C12" s="7">
        <v>269.3</v>
      </c>
      <c r="D12" s="8">
        <v>0</v>
      </c>
      <c r="E12" s="39">
        <f t="shared" si="4"/>
        <v>420.3</v>
      </c>
      <c r="F12" s="3">
        <v>420.3</v>
      </c>
      <c r="G12" s="8">
        <v>0</v>
      </c>
      <c r="H12" s="8">
        <v>64.7</v>
      </c>
      <c r="I12" s="8">
        <v>71</v>
      </c>
      <c r="J12" s="6">
        <f t="shared" si="7"/>
        <v>53.472000000000001</v>
      </c>
      <c r="K12" s="6">
        <f t="shared" si="8"/>
        <v>424.52499999999998</v>
      </c>
      <c r="L12" s="6">
        <f t="shared" si="9"/>
        <v>17.481000000000002</v>
      </c>
      <c r="M12" s="3">
        <v>53.472000000000001</v>
      </c>
      <c r="N12" s="3">
        <v>437.40199999999999</v>
      </c>
      <c r="O12" s="4">
        <v>12.877000000000001</v>
      </c>
      <c r="P12" s="39">
        <v>17.481000000000002</v>
      </c>
      <c r="Q12" s="10">
        <f t="shared" si="10"/>
        <v>3114.799</v>
      </c>
      <c r="R12" s="10">
        <v>654.697</v>
      </c>
      <c r="S12" s="10">
        <v>0</v>
      </c>
      <c r="T12" s="6">
        <v>2458.5169999999998</v>
      </c>
      <c r="U12" s="6">
        <v>1.585</v>
      </c>
      <c r="V12" s="6">
        <v>0</v>
      </c>
      <c r="W12" s="6">
        <v>70.727000000000004</v>
      </c>
      <c r="X12" s="8">
        <v>70.727000000000004</v>
      </c>
      <c r="Y12" s="8">
        <v>8.3249999999999993</v>
      </c>
      <c r="Z12" s="18">
        <v>918.24699999999996</v>
      </c>
      <c r="AA12" s="18">
        <v>313.06900000000002</v>
      </c>
      <c r="AB12" s="9">
        <f t="shared" si="5"/>
        <v>5432.8760000000002</v>
      </c>
      <c r="AC12" s="18">
        <f t="shared" si="6"/>
        <v>0</v>
      </c>
    </row>
    <row r="13" spans="1:32" x14ac:dyDescent="0.25">
      <c r="A13" s="38" t="s">
        <v>19</v>
      </c>
      <c r="B13" s="8">
        <f t="shared" si="3"/>
        <v>190.2</v>
      </c>
      <c r="C13" s="7">
        <v>190.2</v>
      </c>
      <c r="D13" s="8">
        <v>0</v>
      </c>
      <c r="E13" s="39">
        <f t="shared" si="4"/>
        <v>844.7</v>
      </c>
      <c r="F13" s="3">
        <v>727.5</v>
      </c>
      <c r="G13" s="8">
        <v>117.2</v>
      </c>
      <c r="H13" s="8">
        <v>0</v>
      </c>
      <c r="I13" s="8">
        <v>110.2</v>
      </c>
      <c r="J13" s="6">
        <f t="shared" si="7"/>
        <v>46.292999999999999</v>
      </c>
      <c r="K13" s="6">
        <f t="shared" si="8"/>
        <v>284.70400000000001</v>
      </c>
      <c r="L13" s="6">
        <f t="shared" si="9"/>
        <v>10.888</v>
      </c>
      <c r="M13" s="3">
        <v>46.292999999999999</v>
      </c>
      <c r="N13" s="3">
        <v>292.529</v>
      </c>
      <c r="O13" s="4">
        <v>7.8250000000000002</v>
      </c>
      <c r="P13" s="39">
        <v>10.888</v>
      </c>
      <c r="Q13" s="10">
        <f t="shared" si="10"/>
        <v>3292.201</v>
      </c>
      <c r="R13" s="10">
        <v>16.123000000000001</v>
      </c>
      <c r="S13" s="10">
        <v>0</v>
      </c>
      <c r="T13" s="6">
        <v>3272.556</v>
      </c>
      <c r="U13" s="6">
        <v>3.5219999999999998</v>
      </c>
      <c r="V13" s="6">
        <v>0</v>
      </c>
      <c r="W13" s="6">
        <v>0</v>
      </c>
      <c r="X13" s="8">
        <v>0</v>
      </c>
      <c r="Y13" s="8">
        <v>17.981999999999999</v>
      </c>
      <c r="Z13" s="18">
        <v>945.59799999999996</v>
      </c>
      <c r="AA13" s="18">
        <v>317.745</v>
      </c>
      <c r="AB13" s="9">
        <f t="shared" si="5"/>
        <v>5742.7659999999996</v>
      </c>
      <c r="AC13" s="18">
        <f t="shared" si="6"/>
        <v>117.2</v>
      </c>
    </row>
    <row r="14" spans="1:32" x14ac:dyDescent="0.25">
      <c r="A14" s="38" t="s">
        <v>20</v>
      </c>
      <c r="B14" s="8">
        <f t="shared" si="3"/>
        <v>223.5</v>
      </c>
      <c r="C14" s="7">
        <v>223.5</v>
      </c>
      <c r="D14" s="8">
        <v>0</v>
      </c>
      <c r="E14" s="39">
        <f t="shared" si="4"/>
        <v>464.2</v>
      </c>
      <c r="F14" s="3">
        <v>425.8</v>
      </c>
      <c r="G14" s="8">
        <v>38.4</v>
      </c>
      <c r="H14" s="8">
        <v>106.5</v>
      </c>
      <c r="I14" s="8">
        <v>362.4</v>
      </c>
      <c r="J14" s="6">
        <f t="shared" si="7"/>
        <v>49.697000000000003</v>
      </c>
      <c r="K14" s="6">
        <f t="shared" si="8"/>
        <v>573.18799999999999</v>
      </c>
      <c r="L14" s="6">
        <f t="shared" si="9"/>
        <v>0</v>
      </c>
      <c r="M14" s="3">
        <v>49.697000000000003</v>
      </c>
      <c r="N14" s="3">
        <v>577.14</v>
      </c>
      <c r="O14" s="4">
        <v>3.952</v>
      </c>
      <c r="P14" s="39">
        <v>0</v>
      </c>
      <c r="Q14" s="10">
        <f t="shared" si="10"/>
        <v>3272.9350000000004</v>
      </c>
      <c r="R14" s="10">
        <v>115.809</v>
      </c>
      <c r="S14" s="10">
        <v>0</v>
      </c>
      <c r="T14" s="6">
        <v>3155.3670000000002</v>
      </c>
      <c r="U14" s="6">
        <v>1.7589999999999999</v>
      </c>
      <c r="V14" s="6">
        <v>2.512</v>
      </c>
      <c r="W14" s="6">
        <v>38.939</v>
      </c>
      <c r="X14" s="8">
        <v>38.939</v>
      </c>
      <c r="Y14" s="8">
        <v>10.766999999999999</v>
      </c>
      <c r="Z14" s="18">
        <v>701.62599999999998</v>
      </c>
      <c r="AA14" s="18">
        <v>252.78200000000001</v>
      </c>
      <c r="AB14" s="9">
        <f t="shared" si="5"/>
        <v>5806.2640000000001</v>
      </c>
      <c r="AC14" s="18">
        <f t="shared" si="6"/>
        <v>38.4</v>
      </c>
    </row>
    <row r="15" spans="1:32" x14ac:dyDescent="0.25">
      <c r="A15" s="38" t="s">
        <v>21</v>
      </c>
      <c r="B15" s="8">
        <f t="shared" si="3"/>
        <v>225</v>
      </c>
      <c r="C15" s="7">
        <v>225</v>
      </c>
      <c r="D15" s="8">
        <v>0</v>
      </c>
      <c r="E15" s="39">
        <f t="shared" si="4"/>
        <v>461.9</v>
      </c>
      <c r="F15" s="3">
        <v>461.9</v>
      </c>
      <c r="G15" s="8">
        <v>0</v>
      </c>
      <c r="H15" s="8">
        <v>0</v>
      </c>
      <c r="I15" s="8">
        <v>197.9</v>
      </c>
      <c r="J15" s="6">
        <f t="shared" si="7"/>
        <v>63.22</v>
      </c>
      <c r="K15" s="6">
        <f t="shared" si="8"/>
        <v>242.75399999999999</v>
      </c>
      <c r="L15" s="6">
        <f t="shared" si="9"/>
        <v>12.53</v>
      </c>
      <c r="M15" s="3">
        <v>63.22</v>
      </c>
      <c r="N15" s="3">
        <v>242.75399999999999</v>
      </c>
      <c r="O15" s="4">
        <v>0</v>
      </c>
      <c r="P15" s="39">
        <v>12.53</v>
      </c>
      <c r="Q15" s="10">
        <f t="shared" si="10"/>
        <v>4745.6389999999992</v>
      </c>
      <c r="R15" s="10">
        <v>0</v>
      </c>
      <c r="S15" s="10">
        <v>0</v>
      </c>
      <c r="T15" s="6">
        <v>4743.1809999999996</v>
      </c>
      <c r="U15" s="6">
        <v>2.4580000000000002</v>
      </c>
      <c r="V15" s="6">
        <v>0</v>
      </c>
      <c r="W15" s="6">
        <v>83.103999999999999</v>
      </c>
      <c r="X15" s="8">
        <v>83.103999999999999</v>
      </c>
      <c r="Y15" s="8">
        <v>14.885</v>
      </c>
      <c r="Z15" s="18">
        <v>1607.739</v>
      </c>
      <c r="AA15" s="18">
        <v>757.36400000000003</v>
      </c>
      <c r="AB15" s="9">
        <f t="shared" si="5"/>
        <v>7654.6709999999985</v>
      </c>
      <c r="AC15" s="18">
        <f t="shared" si="6"/>
        <v>0</v>
      </c>
    </row>
    <row r="16" spans="1:32" x14ac:dyDescent="0.25">
      <c r="A16" s="38" t="s">
        <v>22</v>
      </c>
      <c r="B16" s="8">
        <f t="shared" si="3"/>
        <v>179.8</v>
      </c>
      <c r="C16" s="7">
        <v>179.8</v>
      </c>
      <c r="D16" s="8">
        <v>0</v>
      </c>
      <c r="E16" s="39">
        <f t="shared" si="4"/>
        <v>293.60000000000002</v>
      </c>
      <c r="F16" s="3">
        <v>293.60000000000002</v>
      </c>
      <c r="G16" s="8">
        <v>0</v>
      </c>
      <c r="H16" s="8">
        <v>214.5</v>
      </c>
      <c r="I16" s="8">
        <v>326.2</v>
      </c>
      <c r="J16" s="6">
        <f t="shared" si="7"/>
        <v>75.367999999999995</v>
      </c>
      <c r="K16" s="6">
        <f t="shared" si="8"/>
        <v>3628.6280000000002</v>
      </c>
      <c r="L16" s="6">
        <f t="shared" si="9"/>
        <v>37.508000000000003</v>
      </c>
      <c r="M16" s="3">
        <v>75.367999999999995</v>
      </c>
      <c r="N16" s="3">
        <v>3628.6280000000002</v>
      </c>
      <c r="O16" s="4">
        <v>0</v>
      </c>
      <c r="P16" s="39">
        <v>37.508000000000003</v>
      </c>
      <c r="Q16" s="10">
        <f t="shared" si="10"/>
        <v>4800.8599999999997</v>
      </c>
      <c r="R16" s="10">
        <v>886.35299999999995</v>
      </c>
      <c r="S16" s="10">
        <v>0</v>
      </c>
      <c r="T16" s="6">
        <v>3911.73</v>
      </c>
      <c r="U16" s="6">
        <v>2.7770000000000001</v>
      </c>
      <c r="V16" s="6">
        <v>46.69</v>
      </c>
      <c r="W16" s="6">
        <v>0</v>
      </c>
      <c r="X16" s="8">
        <v>0</v>
      </c>
      <c r="Y16" s="8">
        <v>15.64</v>
      </c>
      <c r="Z16" s="18">
        <v>1165.5519999999999</v>
      </c>
      <c r="AA16" s="18">
        <v>393.21600000000001</v>
      </c>
      <c r="AB16" s="9">
        <f t="shared" si="5"/>
        <v>10784.346</v>
      </c>
      <c r="AC16" s="18">
        <f t="shared" si="6"/>
        <v>0</v>
      </c>
    </row>
    <row r="17" spans="1:29" x14ac:dyDescent="0.25">
      <c r="A17" s="38" t="s">
        <v>23</v>
      </c>
      <c r="B17" s="8">
        <f t="shared" si="3"/>
        <v>1172.0999999999999</v>
      </c>
      <c r="C17" s="7">
        <v>1172.0999999999999</v>
      </c>
      <c r="D17" s="8">
        <v>0</v>
      </c>
      <c r="E17" s="39">
        <f t="shared" si="4"/>
        <v>4034.4</v>
      </c>
      <c r="F17" s="3">
        <v>4019.8</v>
      </c>
      <c r="G17" s="8">
        <v>14.6</v>
      </c>
      <c r="H17" s="8">
        <v>0</v>
      </c>
      <c r="I17" s="8">
        <v>747.3</v>
      </c>
      <c r="J17" s="6">
        <f t="shared" si="7"/>
        <v>323.012</v>
      </c>
      <c r="K17" s="6">
        <f t="shared" si="8"/>
        <v>1824.076</v>
      </c>
      <c r="L17" s="6">
        <f t="shared" si="9"/>
        <v>99.768000000000001</v>
      </c>
      <c r="M17" s="3">
        <v>323.012</v>
      </c>
      <c r="N17" s="3">
        <v>1826.546</v>
      </c>
      <c r="O17" s="4">
        <v>2.4700000000000002</v>
      </c>
      <c r="P17" s="39">
        <v>99.768000000000001</v>
      </c>
      <c r="Q17" s="10">
        <f t="shared" si="10"/>
        <v>12883.460999999999</v>
      </c>
      <c r="R17" s="10">
        <v>746.37300000000005</v>
      </c>
      <c r="S17" s="10">
        <v>0</v>
      </c>
      <c r="T17" s="6">
        <v>12055.394</v>
      </c>
      <c r="U17" s="6">
        <v>81.694000000000003</v>
      </c>
      <c r="V17" s="6">
        <v>5.2629999999999999</v>
      </c>
      <c r="W17" s="6">
        <v>0</v>
      </c>
      <c r="X17" s="8">
        <v>0</v>
      </c>
      <c r="Y17" s="8">
        <v>97.941999999999993</v>
      </c>
      <c r="Z17" s="18">
        <v>14232.831</v>
      </c>
      <c r="AA17" s="18">
        <v>4202.9769999999999</v>
      </c>
      <c r="AB17" s="9">
        <f t="shared" si="5"/>
        <v>35420.152999999998</v>
      </c>
      <c r="AC17" s="18">
        <f t="shared" si="6"/>
        <v>14.6</v>
      </c>
    </row>
    <row r="18" spans="1:29" x14ac:dyDescent="0.25">
      <c r="A18" s="38" t="s">
        <v>24</v>
      </c>
      <c r="B18" s="8">
        <f t="shared" si="3"/>
        <v>194</v>
      </c>
      <c r="C18" s="7">
        <v>194</v>
      </c>
      <c r="D18" s="8">
        <v>0</v>
      </c>
      <c r="E18" s="39">
        <f t="shared" si="4"/>
        <v>275.2</v>
      </c>
      <c r="F18" s="3">
        <v>275.2</v>
      </c>
      <c r="G18" s="8">
        <v>0</v>
      </c>
      <c r="H18" s="8">
        <v>0</v>
      </c>
      <c r="I18" s="8">
        <v>62.5</v>
      </c>
      <c r="J18" s="6">
        <f t="shared" si="7"/>
        <v>28.297999999999998</v>
      </c>
      <c r="K18" s="6">
        <f t="shared" si="8"/>
        <v>196.96899999999999</v>
      </c>
      <c r="L18" s="6">
        <f t="shared" si="9"/>
        <v>1.9239999999999999</v>
      </c>
      <c r="M18" s="3">
        <v>28.297999999999998</v>
      </c>
      <c r="N18" s="3">
        <v>198.70400000000001</v>
      </c>
      <c r="O18" s="4">
        <v>1.7350000000000001</v>
      </c>
      <c r="P18" s="39">
        <v>1.9239999999999999</v>
      </c>
      <c r="Q18" s="10">
        <f t="shared" si="10"/>
        <v>2603.6239999999998</v>
      </c>
      <c r="R18" s="10">
        <v>203.88499999999999</v>
      </c>
      <c r="S18" s="10">
        <v>0</v>
      </c>
      <c r="T18" s="6">
        <v>2399.739</v>
      </c>
      <c r="U18" s="6">
        <v>0</v>
      </c>
      <c r="V18" s="6">
        <v>5.1539999999999999</v>
      </c>
      <c r="W18" s="6">
        <v>0</v>
      </c>
      <c r="X18" s="8">
        <v>0</v>
      </c>
      <c r="Y18" s="8">
        <v>8.9619999999999997</v>
      </c>
      <c r="Z18" s="18">
        <v>683.55700000000002</v>
      </c>
      <c r="AA18" s="18">
        <v>255.07499999999999</v>
      </c>
      <c r="AB18" s="9">
        <f t="shared" si="5"/>
        <v>4060.1879999999992</v>
      </c>
      <c r="AC18" s="18">
        <f t="shared" si="6"/>
        <v>0</v>
      </c>
    </row>
    <row r="19" spans="1:29" x14ac:dyDescent="0.25">
      <c r="A19" s="38" t="s">
        <v>25</v>
      </c>
      <c r="B19" s="8">
        <f t="shared" si="3"/>
        <v>276.60000000000002</v>
      </c>
      <c r="C19" s="7">
        <v>276.60000000000002</v>
      </c>
      <c r="D19" s="8">
        <v>0</v>
      </c>
      <c r="E19" s="39">
        <f t="shared" si="4"/>
        <v>834.1</v>
      </c>
      <c r="F19" s="3">
        <v>834.1</v>
      </c>
      <c r="G19" s="8">
        <v>0</v>
      </c>
      <c r="H19" s="8">
        <v>0</v>
      </c>
      <c r="I19" s="8">
        <v>152.69999999999999</v>
      </c>
      <c r="J19" s="6">
        <f t="shared" si="7"/>
        <v>54.305999999999997</v>
      </c>
      <c r="K19" s="6">
        <f t="shared" si="8"/>
        <v>629.49300000000005</v>
      </c>
      <c r="L19" s="6">
        <f t="shared" si="9"/>
        <v>80.902000000000001</v>
      </c>
      <c r="M19" s="3">
        <v>54.305999999999997</v>
      </c>
      <c r="N19" s="3">
        <v>635.39300000000003</v>
      </c>
      <c r="O19" s="4">
        <v>5.9</v>
      </c>
      <c r="P19" s="39">
        <v>80.902000000000001</v>
      </c>
      <c r="Q19" s="10">
        <f t="shared" si="10"/>
        <v>4408.0349999999999</v>
      </c>
      <c r="R19" s="10">
        <v>5.6369999999999996</v>
      </c>
      <c r="S19" s="10">
        <v>0</v>
      </c>
      <c r="T19" s="6">
        <v>4402.3980000000001</v>
      </c>
      <c r="U19" s="6">
        <v>0</v>
      </c>
      <c r="V19" s="6">
        <v>0</v>
      </c>
      <c r="W19" s="6">
        <v>56.898000000000003</v>
      </c>
      <c r="X19" s="8">
        <v>56.898000000000003</v>
      </c>
      <c r="Y19" s="8">
        <v>14.057</v>
      </c>
      <c r="Z19" s="18">
        <v>1521.5360000000001</v>
      </c>
      <c r="AA19" s="18">
        <v>539.16899999999998</v>
      </c>
      <c r="AB19" s="9">
        <f t="shared" si="5"/>
        <v>8028.6270000000004</v>
      </c>
      <c r="AC19" s="18">
        <f t="shared" si="6"/>
        <v>0</v>
      </c>
    </row>
    <row r="20" spans="1:29" x14ac:dyDescent="0.25">
      <c r="A20" s="38" t="s">
        <v>26</v>
      </c>
      <c r="B20" s="8">
        <f t="shared" si="3"/>
        <v>110.1</v>
      </c>
      <c r="C20" s="7">
        <v>110.1</v>
      </c>
      <c r="D20" s="8">
        <v>0</v>
      </c>
      <c r="E20" s="39">
        <f t="shared" si="4"/>
        <v>521</v>
      </c>
      <c r="F20" s="3">
        <v>521</v>
      </c>
      <c r="G20" s="8">
        <v>0</v>
      </c>
      <c r="H20" s="8">
        <v>0</v>
      </c>
      <c r="I20" s="8">
        <v>75.5</v>
      </c>
      <c r="J20" s="6">
        <f t="shared" si="7"/>
        <v>47.215000000000003</v>
      </c>
      <c r="K20" s="6">
        <f t="shared" si="8"/>
        <v>585.71400000000006</v>
      </c>
      <c r="L20" s="6">
        <f t="shared" si="9"/>
        <v>142.48599999999999</v>
      </c>
      <c r="M20" s="3">
        <v>47.215000000000003</v>
      </c>
      <c r="N20" s="3">
        <v>585.71400000000006</v>
      </c>
      <c r="O20" s="4">
        <v>0</v>
      </c>
      <c r="P20" s="39">
        <v>142.48599999999999</v>
      </c>
      <c r="Q20" s="10">
        <f t="shared" si="10"/>
        <v>4210.2629999999999</v>
      </c>
      <c r="R20" s="10">
        <v>0</v>
      </c>
      <c r="S20" s="10">
        <v>0</v>
      </c>
      <c r="T20" s="6">
        <v>4210.2629999999999</v>
      </c>
      <c r="U20" s="6">
        <v>0</v>
      </c>
      <c r="V20" s="6">
        <v>29.236999999999998</v>
      </c>
      <c r="W20" s="6">
        <v>0</v>
      </c>
      <c r="X20" s="8">
        <v>0</v>
      </c>
      <c r="Y20" s="8">
        <v>15.398999999999999</v>
      </c>
      <c r="Z20" s="18">
        <v>848.5</v>
      </c>
      <c r="AA20" s="18">
        <v>274.16500000000002</v>
      </c>
      <c r="AB20" s="9">
        <f t="shared" si="5"/>
        <v>6585.4140000000007</v>
      </c>
      <c r="AC20" s="18">
        <f t="shared" si="6"/>
        <v>0</v>
      </c>
    </row>
    <row r="21" spans="1:29" x14ac:dyDescent="0.25">
      <c r="A21" s="38" t="s">
        <v>27</v>
      </c>
      <c r="B21" s="8">
        <f t="shared" si="3"/>
        <v>225.7</v>
      </c>
      <c r="C21" s="7">
        <v>225.7</v>
      </c>
      <c r="D21" s="8">
        <v>0</v>
      </c>
      <c r="E21" s="39">
        <f t="shared" si="4"/>
        <v>564.1</v>
      </c>
      <c r="F21" s="3">
        <v>564.1</v>
      </c>
      <c r="G21" s="8">
        <v>0</v>
      </c>
      <c r="H21" s="8">
        <v>0</v>
      </c>
      <c r="I21" s="8">
        <v>240.6</v>
      </c>
      <c r="J21" s="6">
        <f t="shared" si="7"/>
        <v>51.305</v>
      </c>
      <c r="K21" s="6">
        <f t="shared" si="8"/>
        <v>805.50699999999995</v>
      </c>
      <c r="L21" s="6">
        <f t="shared" si="9"/>
        <v>184.86</v>
      </c>
      <c r="M21" s="3">
        <v>51.305</v>
      </c>
      <c r="N21" s="3">
        <v>805.50699999999995</v>
      </c>
      <c r="O21" s="4">
        <v>0</v>
      </c>
      <c r="P21" s="39">
        <v>184.86</v>
      </c>
      <c r="Q21" s="10">
        <f t="shared" si="10"/>
        <v>4266.4290000000001</v>
      </c>
      <c r="R21" s="10">
        <v>0</v>
      </c>
      <c r="S21" s="10">
        <v>0</v>
      </c>
      <c r="T21" s="6">
        <v>4265.1450000000004</v>
      </c>
      <c r="U21" s="6">
        <v>1.284</v>
      </c>
      <c r="V21" s="6">
        <v>0.35</v>
      </c>
      <c r="W21" s="6">
        <v>0</v>
      </c>
      <c r="X21" s="8">
        <v>0</v>
      </c>
      <c r="Y21" s="8">
        <v>15.9</v>
      </c>
      <c r="Z21" s="18">
        <v>759.88099999999997</v>
      </c>
      <c r="AA21" s="18">
        <v>276.78399999999999</v>
      </c>
      <c r="AB21" s="9">
        <f t="shared" si="5"/>
        <v>7114.6320000000005</v>
      </c>
      <c r="AC21" s="18">
        <f t="shared" si="6"/>
        <v>0</v>
      </c>
    </row>
    <row r="22" spans="1:29" x14ac:dyDescent="0.25">
      <c r="A22" s="38" t="s">
        <v>28</v>
      </c>
      <c r="B22" s="8">
        <f t="shared" si="3"/>
        <v>317.10000000000002</v>
      </c>
      <c r="C22" s="7">
        <v>317.10000000000002</v>
      </c>
      <c r="D22" s="8">
        <v>0</v>
      </c>
      <c r="E22" s="39">
        <f t="shared" si="4"/>
        <v>469.8</v>
      </c>
      <c r="F22" s="3">
        <v>469.8</v>
      </c>
      <c r="G22" s="8">
        <v>0</v>
      </c>
      <c r="H22" s="8">
        <v>0</v>
      </c>
      <c r="I22" s="8">
        <v>53.3</v>
      </c>
      <c r="J22" s="6">
        <f t="shared" si="7"/>
        <v>66.275000000000006</v>
      </c>
      <c r="K22" s="6">
        <f t="shared" si="8"/>
        <v>1128.421</v>
      </c>
      <c r="L22" s="6">
        <f t="shared" si="9"/>
        <v>31.637</v>
      </c>
      <c r="M22" s="3">
        <v>66.275000000000006</v>
      </c>
      <c r="N22" s="3">
        <v>1128.421</v>
      </c>
      <c r="O22" s="4">
        <v>0</v>
      </c>
      <c r="P22" s="39">
        <v>31.637</v>
      </c>
      <c r="Q22" s="10">
        <f t="shared" si="10"/>
        <v>5179.7050000000008</v>
      </c>
      <c r="R22" s="10">
        <v>93.867999999999995</v>
      </c>
      <c r="S22" s="10">
        <v>0</v>
      </c>
      <c r="T22" s="6">
        <v>5085.8370000000004</v>
      </c>
      <c r="U22" s="6">
        <v>0</v>
      </c>
      <c r="V22" s="6">
        <v>0</v>
      </c>
      <c r="W22" s="6">
        <v>84.277000000000001</v>
      </c>
      <c r="X22" s="8">
        <v>84.277000000000001</v>
      </c>
      <c r="Y22" s="8">
        <v>16.007000000000001</v>
      </c>
      <c r="Z22" s="18">
        <v>1465.2570000000001</v>
      </c>
      <c r="AA22" s="18">
        <v>499.38600000000002</v>
      </c>
      <c r="AB22" s="9">
        <f t="shared" si="5"/>
        <v>8811.7790000000005</v>
      </c>
      <c r="AC22" s="18">
        <f t="shared" si="6"/>
        <v>0</v>
      </c>
    </row>
    <row r="23" spans="1:29" x14ac:dyDescent="0.25">
      <c r="A23" s="38" t="s">
        <v>29</v>
      </c>
      <c r="B23" s="8">
        <f t="shared" si="3"/>
        <v>423.7</v>
      </c>
      <c r="C23" s="7">
        <v>420.2</v>
      </c>
      <c r="D23" s="8">
        <v>3.5</v>
      </c>
      <c r="E23" s="39">
        <f t="shared" si="4"/>
        <v>1666.5</v>
      </c>
      <c r="F23" s="3">
        <v>1666.5</v>
      </c>
      <c r="G23" s="8">
        <v>0</v>
      </c>
      <c r="H23" s="8">
        <v>60.4</v>
      </c>
      <c r="I23" s="8">
        <v>287.3</v>
      </c>
      <c r="J23" s="6">
        <f t="shared" si="7"/>
        <v>39.956000000000003</v>
      </c>
      <c r="K23" s="6">
        <f t="shared" si="8"/>
        <v>381.42199999999997</v>
      </c>
      <c r="L23" s="6">
        <f t="shared" si="9"/>
        <v>43.442</v>
      </c>
      <c r="M23" s="3">
        <v>39.956000000000003</v>
      </c>
      <c r="N23" s="3">
        <v>383.38</v>
      </c>
      <c r="O23" s="4">
        <v>1.958</v>
      </c>
      <c r="P23" s="39">
        <v>43.442</v>
      </c>
      <c r="Q23" s="10">
        <f t="shared" si="10"/>
        <v>3267.0839999999998</v>
      </c>
      <c r="R23" s="10">
        <v>187.60599999999999</v>
      </c>
      <c r="S23" s="10">
        <v>0</v>
      </c>
      <c r="T23" s="6">
        <v>3078.1959999999999</v>
      </c>
      <c r="U23" s="6">
        <v>1.282</v>
      </c>
      <c r="V23" s="6">
        <v>1.71</v>
      </c>
      <c r="W23" s="6">
        <v>152.25</v>
      </c>
      <c r="X23" s="8">
        <v>152.25</v>
      </c>
      <c r="Y23" s="8">
        <v>15.962</v>
      </c>
      <c r="Z23" s="18">
        <v>1534.3409999999999</v>
      </c>
      <c r="AA23" s="18">
        <v>518.67399999999998</v>
      </c>
      <c r="AB23" s="9">
        <f t="shared" si="5"/>
        <v>7874.0670000000009</v>
      </c>
      <c r="AC23" s="18">
        <f t="shared" si="6"/>
        <v>3.5</v>
      </c>
    </row>
    <row r="24" spans="1:29" x14ac:dyDescent="0.25">
      <c r="A24" s="38" t="s">
        <v>30</v>
      </c>
      <c r="B24" s="8">
        <f t="shared" si="3"/>
        <v>341.5</v>
      </c>
      <c r="C24" s="7">
        <v>334.6</v>
      </c>
      <c r="D24" s="8">
        <v>6.9</v>
      </c>
      <c r="E24" s="39">
        <f t="shared" si="4"/>
        <v>2348.8000000000002</v>
      </c>
      <c r="F24" s="3">
        <v>2249.8000000000002</v>
      </c>
      <c r="G24" s="8">
        <v>99</v>
      </c>
      <c r="H24" s="8">
        <v>281.7</v>
      </c>
      <c r="I24" s="8">
        <v>263</v>
      </c>
      <c r="J24" s="6">
        <f t="shared" si="7"/>
        <v>64.239000000000004</v>
      </c>
      <c r="K24" s="6">
        <f t="shared" si="8"/>
        <v>995.69600000000003</v>
      </c>
      <c r="L24" s="6">
        <f t="shared" si="9"/>
        <v>2.1000000000000001E-2</v>
      </c>
      <c r="M24" s="3">
        <v>64.239000000000004</v>
      </c>
      <c r="N24" s="3">
        <v>995.69600000000003</v>
      </c>
      <c r="O24" s="4">
        <v>0</v>
      </c>
      <c r="P24" s="39">
        <v>2.1000000000000001E-2</v>
      </c>
      <c r="Q24" s="10">
        <f t="shared" si="10"/>
        <v>3501.8159999999998</v>
      </c>
      <c r="R24" s="10">
        <v>361.51299999999998</v>
      </c>
      <c r="S24" s="10">
        <v>0</v>
      </c>
      <c r="T24" s="6">
        <v>3135.98</v>
      </c>
      <c r="U24" s="6">
        <v>4.3230000000000004</v>
      </c>
      <c r="V24" s="6">
        <v>0</v>
      </c>
      <c r="W24" s="6">
        <v>72.287999999999997</v>
      </c>
      <c r="X24" s="8">
        <v>72.287999999999997</v>
      </c>
      <c r="Y24" s="8">
        <v>13.302</v>
      </c>
      <c r="Z24" s="18">
        <v>1873.2439999999999</v>
      </c>
      <c r="AA24" s="18">
        <v>592.57000000000005</v>
      </c>
      <c r="AB24" s="9">
        <f t="shared" si="5"/>
        <v>9755.6059999999998</v>
      </c>
      <c r="AC24" s="18">
        <f t="shared" si="6"/>
        <v>105.9</v>
      </c>
    </row>
    <row r="25" spans="1:29" x14ac:dyDescent="0.25">
      <c r="A25" s="38" t="s">
        <v>31</v>
      </c>
      <c r="B25" s="8">
        <f t="shared" si="3"/>
        <v>8075.4</v>
      </c>
      <c r="C25" s="7">
        <v>8075.4</v>
      </c>
      <c r="D25" s="8">
        <v>0</v>
      </c>
      <c r="E25" s="39">
        <f t="shared" si="4"/>
        <v>18018</v>
      </c>
      <c r="F25" s="3">
        <v>18009.400000000001</v>
      </c>
      <c r="G25" s="8">
        <v>8.6</v>
      </c>
      <c r="H25" s="8">
        <v>3153</v>
      </c>
      <c r="I25" s="8">
        <v>2583.9</v>
      </c>
      <c r="J25" s="6">
        <f t="shared" si="7"/>
        <v>111.80800000000001</v>
      </c>
      <c r="K25" s="6">
        <f t="shared" si="8"/>
        <v>729.01</v>
      </c>
      <c r="L25" s="6">
        <f t="shared" si="9"/>
        <v>0.51500000000000001</v>
      </c>
      <c r="M25" s="3">
        <v>111.80800000000001</v>
      </c>
      <c r="N25" s="3">
        <v>729.01</v>
      </c>
      <c r="O25" s="4">
        <v>0</v>
      </c>
      <c r="P25" s="39">
        <v>0.51500000000000001</v>
      </c>
      <c r="Q25" s="10">
        <f t="shared" si="10"/>
        <v>12990.006000000001</v>
      </c>
      <c r="R25" s="10">
        <v>142.08199999999999</v>
      </c>
      <c r="S25" s="10">
        <v>0</v>
      </c>
      <c r="T25" s="6">
        <v>12838.565000000001</v>
      </c>
      <c r="U25" s="6">
        <v>9.359</v>
      </c>
      <c r="V25" s="6">
        <v>532.62</v>
      </c>
      <c r="W25" s="6">
        <v>835.29899999999998</v>
      </c>
      <c r="X25" s="3">
        <v>95.799000000000007</v>
      </c>
      <c r="Y25" s="8">
        <v>71.176000000000002</v>
      </c>
      <c r="Z25" s="18">
        <v>27220.014999999999</v>
      </c>
      <c r="AA25" s="18">
        <v>6452.933</v>
      </c>
      <c r="AB25" s="9">
        <f t="shared" si="5"/>
        <v>74320.749000000011</v>
      </c>
      <c r="AC25" s="18">
        <f t="shared" si="6"/>
        <v>8.6</v>
      </c>
    </row>
    <row r="26" spans="1:29" x14ac:dyDescent="0.25">
      <c r="A26" s="1" t="s">
        <v>98</v>
      </c>
      <c r="B26" s="2">
        <f t="shared" ref="B26:P26" si="11">SUM(B27:B37)</f>
        <v>5693</v>
      </c>
      <c r="C26" s="2">
        <f t="shared" si="11"/>
        <v>5671.8</v>
      </c>
      <c r="D26" s="2">
        <f t="shared" si="11"/>
        <v>21.2</v>
      </c>
      <c r="E26" s="2">
        <f t="shared" si="11"/>
        <v>31699.700000000004</v>
      </c>
      <c r="F26" s="2">
        <f t="shared" si="11"/>
        <v>31688.500000000004</v>
      </c>
      <c r="G26" s="2">
        <f t="shared" si="11"/>
        <v>11.2</v>
      </c>
      <c r="H26" s="2">
        <f t="shared" si="11"/>
        <v>1260.9000000000001</v>
      </c>
      <c r="I26" s="2">
        <f t="shared" si="11"/>
        <v>1827.3</v>
      </c>
      <c r="J26" s="2">
        <f t="shared" si="11"/>
        <v>509.42399999999998</v>
      </c>
      <c r="K26" s="2">
        <f t="shared" si="11"/>
        <v>7500.6970000000001</v>
      </c>
      <c r="L26" s="2">
        <f t="shared" si="11"/>
        <v>170.81899999999999</v>
      </c>
      <c r="M26" s="2">
        <f t="shared" si="11"/>
        <v>509.42399999999998</v>
      </c>
      <c r="N26" s="2">
        <f t="shared" si="11"/>
        <v>7538.7370000000001</v>
      </c>
      <c r="O26" s="2">
        <f t="shared" si="11"/>
        <v>38.04</v>
      </c>
      <c r="P26" s="2">
        <f t="shared" si="11"/>
        <v>170.81899999999999</v>
      </c>
      <c r="Q26" s="2">
        <f t="shared" ref="Q26:AC26" si="12">SUM(Q27:Q37)</f>
        <v>37250.131000000001</v>
      </c>
      <c r="R26" s="2">
        <f t="shared" si="12"/>
        <v>1034.7359999999999</v>
      </c>
      <c r="S26" s="2">
        <f t="shared" si="12"/>
        <v>0.73399999999999999</v>
      </c>
      <c r="T26" s="2">
        <f t="shared" si="12"/>
        <v>36085.391000000003</v>
      </c>
      <c r="U26" s="2">
        <f t="shared" si="12"/>
        <v>129.27000000000001</v>
      </c>
      <c r="V26" s="2">
        <f t="shared" si="12"/>
        <v>179.321</v>
      </c>
      <c r="W26" s="2">
        <f>SUM(W27:W37)</f>
        <v>403.053</v>
      </c>
      <c r="X26" s="2">
        <f>SUM(X27:X37)</f>
        <v>403.053</v>
      </c>
      <c r="Y26" s="2">
        <f t="shared" si="12"/>
        <v>143.89699999999999</v>
      </c>
      <c r="Z26" s="2">
        <f t="shared" si="12"/>
        <v>27011.603999999999</v>
      </c>
      <c r="AA26" s="2">
        <f t="shared" si="12"/>
        <v>7490.8719999999994</v>
      </c>
      <c r="AB26" s="2">
        <f t="shared" si="12"/>
        <v>113649.84599999999</v>
      </c>
      <c r="AC26" s="2">
        <f t="shared" si="12"/>
        <v>32.4</v>
      </c>
    </row>
    <row r="27" spans="1:29" x14ac:dyDescent="0.25">
      <c r="A27" s="38" t="s">
        <v>32</v>
      </c>
      <c r="B27" s="8">
        <f t="shared" si="3"/>
        <v>165.4</v>
      </c>
      <c r="C27" s="7">
        <v>160.1</v>
      </c>
      <c r="D27" s="8">
        <v>5.3</v>
      </c>
      <c r="E27" s="39">
        <f t="shared" si="4"/>
        <v>392.70000000000005</v>
      </c>
      <c r="F27" s="3">
        <v>392.1</v>
      </c>
      <c r="G27" s="8">
        <v>0.6</v>
      </c>
      <c r="H27" s="8">
        <v>0</v>
      </c>
      <c r="I27" s="8">
        <v>78.400000000000006</v>
      </c>
      <c r="J27" s="6">
        <f t="shared" ref="J27:J37" si="13">M27</f>
        <v>16.443999999999999</v>
      </c>
      <c r="K27" s="6">
        <f t="shared" ref="K27:K37" si="14">N27-O27</f>
        <v>221.935</v>
      </c>
      <c r="L27" s="6">
        <f t="shared" ref="L27:L37" si="15">P27</f>
        <v>25.145</v>
      </c>
      <c r="M27" s="3">
        <v>16.443999999999999</v>
      </c>
      <c r="N27" s="3">
        <v>221.935</v>
      </c>
      <c r="O27" s="4">
        <v>0</v>
      </c>
      <c r="P27" s="39">
        <v>25.145</v>
      </c>
      <c r="Q27" s="10">
        <f t="shared" ref="Q27:Q37" si="16">R27+S27+T27+U27</f>
        <v>1515.2179999999998</v>
      </c>
      <c r="R27" s="10">
        <v>104.032</v>
      </c>
      <c r="S27" s="10">
        <v>0</v>
      </c>
      <c r="T27" s="6">
        <v>1403.8869999999999</v>
      </c>
      <c r="U27" s="6">
        <v>7.2990000000000004</v>
      </c>
      <c r="V27" s="6">
        <v>0</v>
      </c>
      <c r="W27" s="6">
        <v>0</v>
      </c>
      <c r="X27" s="8">
        <v>0</v>
      </c>
      <c r="Y27" s="8">
        <v>6.9509999999999996</v>
      </c>
      <c r="Z27" s="18">
        <v>753.57100000000003</v>
      </c>
      <c r="AA27" s="6">
        <v>257.565</v>
      </c>
      <c r="AB27" s="9">
        <f t="shared" ref="AB27:AB37" si="17">Q27+J27+K27+L27+E27+B27+H27+I27+V27+Y27+W27+Z27</f>
        <v>3175.7640000000001</v>
      </c>
      <c r="AC27" s="18">
        <f t="shared" ref="AC27:AC37" si="18">G27+D27</f>
        <v>5.8999999999999995</v>
      </c>
    </row>
    <row r="28" spans="1:29" x14ac:dyDescent="0.25">
      <c r="A28" s="38" t="s">
        <v>33</v>
      </c>
      <c r="B28" s="8">
        <f t="shared" si="3"/>
        <v>162</v>
      </c>
      <c r="C28" s="7">
        <v>162</v>
      </c>
      <c r="D28" s="8">
        <v>0</v>
      </c>
      <c r="E28" s="39">
        <f t="shared" si="4"/>
        <v>262.60000000000002</v>
      </c>
      <c r="F28" s="3">
        <v>262.60000000000002</v>
      </c>
      <c r="G28" s="8">
        <v>0</v>
      </c>
      <c r="H28" s="8">
        <v>0</v>
      </c>
      <c r="I28" s="8">
        <v>45.6</v>
      </c>
      <c r="J28" s="6">
        <f t="shared" si="13"/>
        <v>52.26</v>
      </c>
      <c r="K28" s="6">
        <f t="shared" si="14"/>
        <v>710.00099999999998</v>
      </c>
      <c r="L28" s="6">
        <f t="shared" si="15"/>
        <v>0.93200000000000005</v>
      </c>
      <c r="M28" s="3">
        <v>52.26</v>
      </c>
      <c r="N28" s="3">
        <v>710.00099999999998</v>
      </c>
      <c r="O28" s="4">
        <v>0</v>
      </c>
      <c r="P28" s="39">
        <v>0.93200000000000005</v>
      </c>
      <c r="Q28" s="10">
        <f t="shared" si="16"/>
        <v>3130.665</v>
      </c>
      <c r="R28" s="10">
        <v>2.3029999999999999</v>
      </c>
      <c r="S28" s="10">
        <v>0</v>
      </c>
      <c r="T28" s="6">
        <v>3126.3150000000001</v>
      </c>
      <c r="U28" s="6">
        <v>2.0470000000000002</v>
      </c>
      <c r="V28" s="6">
        <v>2.7</v>
      </c>
      <c r="W28" s="6">
        <v>0</v>
      </c>
      <c r="X28" s="8">
        <v>0</v>
      </c>
      <c r="Y28" s="8">
        <v>9.25</v>
      </c>
      <c r="Z28" s="18">
        <v>1333.145</v>
      </c>
      <c r="AA28" s="18">
        <v>390.92399999999998</v>
      </c>
      <c r="AB28" s="9">
        <f t="shared" si="17"/>
        <v>5709.1530000000002</v>
      </c>
      <c r="AC28" s="18">
        <f t="shared" si="18"/>
        <v>0</v>
      </c>
    </row>
    <row r="29" spans="1:29" x14ac:dyDescent="0.25">
      <c r="A29" s="38" t="s">
        <v>34</v>
      </c>
      <c r="B29" s="8">
        <f t="shared" si="3"/>
        <v>227.6</v>
      </c>
      <c r="C29" s="7">
        <v>227.6</v>
      </c>
      <c r="D29" s="8">
        <v>0</v>
      </c>
      <c r="E29" s="39">
        <f t="shared" si="4"/>
        <v>901.3</v>
      </c>
      <c r="F29" s="3">
        <v>895.4</v>
      </c>
      <c r="G29" s="8">
        <v>5.9</v>
      </c>
      <c r="H29" s="8">
        <v>0</v>
      </c>
      <c r="I29" s="8">
        <v>86.1</v>
      </c>
      <c r="J29" s="6">
        <f t="shared" si="13"/>
        <v>48.905000000000001</v>
      </c>
      <c r="K29" s="6">
        <f t="shared" si="14"/>
        <v>1292.4090000000001</v>
      </c>
      <c r="L29" s="6">
        <f t="shared" si="15"/>
        <v>23.295999999999999</v>
      </c>
      <c r="M29" s="3">
        <v>48.905000000000001</v>
      </c>
      <c r="N29" s="3">
        <v>1292.4090000000001</v>
      </c>
      <c r="O29" s="4">
        <v>0</v>
      </c>
      <c r="P29" s="39">
        <v>23.295999999999999</v>
      </c>
      <c r="Q29" s="10">
        <f t="shared" si="16"/>
        <v>3626.0769999999998</v>
      </c>
      <c r="R29" s="10">
        <v>42.637999999999998</v>
      </c>
      <c r="S29" s="10">
        <v>0</v>
      </c>
      <c r="T29" s="6">
        <v>3581.1109999999999</v>
      </c>
      <c r="U29" s="6">
        <v>2.3279999999999998</v>
      </c>
      <c r="V29" s="6">
        <v>0</v>
      </c>
      <c r="W29" s="6">
        <v>0</v>
      </c>
      <c r="X29" s="8">
        <v>0</v>
      </c>
      <c r="Y29" s="8">
        <v>12.173999999999999</v>
      </c>
      <c r="Z29" s="18">
        <v>1385.002</v>
      </c>
      <c r="AA29" s="18">
        <v>474.93299999999999</v>
      </c>
      <c r="AB29" s="9">
        <f t="shared" si="17"/>
        <v>7602.8630000000012</v>
      </c>
      <c r="AC29" s="18">
        <f t="shared" si="18"/>
        <v>5.9</v>
      </c>
    </row>
    <row r="30" spans="1:29" x14ac:dyDescent="0.25">
      <c r="A30" s="38" t="s">
        <v>35</v>
      </c>
      <c r="B30" s="8">
        <f t="shared" si="3"/>
        <v>223.6</v>
      </c>
      <c r="C30" s="7">
        <v>210.1</v>
      </c>
      <c r="D30" s="8">
        <v>13.5</v>
      </c>
      <c r="E30" s="39">
        <f t="shared" si="4"/>
        <v>1218</v>
      </c>
      <c r="F30" s="3">
        <v>1218</v>
      </c>
      <c r="G30" s="8">
        <v>0</v>
      </c>
      <c r="H30" s="8">
        <v>0</v>
      </c>
      <c r="I30" s="8">
        <v>172.9</v>
      </c>
      <c r="J30" s="6">
        <f t="shared" si="13"/>
        <v>87.781999999999996</v>
      </c>
      <c r="K30" s="6">
        <f t="shared" si="14"/>
        <v>1613.5340000000001</v>
      </c>
      <c r="L30" s="6">
        <f t="shared" si="15"/>
        <v>29.701000000000001</v>
      </c>
      <c r="M30" s="3">
        <v>87.781999999999996</v>
      </c>
      <c r="N30" s="3">
        <v>1613.5340000000001</v>
      </c>
      <c r="O30" s="4">
        <v>0</v>
      </c>
      <c r="P30" s="39">
        <v>29.701000000000001</v>
      </c>
      <c r="Q30" s="10">
        <f t="shared" si="16"/>
        <v>4720.8110000000006</v>
      </c>
      <c r="R30" s="10">
        <v>35.926000000000002</v>
      </c>
      <c r="S30" s="10">
        <v>0</v>
      </c>
      <c r="T30" s="6">
        <v>4668.1620000000003</v>
      </c>
      <c r="U30" s="6">
        <v>16.722999999999999</v>
      </c>
      <c r="V30" s="6">
        <v>7.0000000000000007E-2</v>
      </c>
      <c r="W30" s="6">
        <v>0</v>
      </c>
      <c r="X30" s="8">
        <v>0</v>
      </c>
      <c r="Y30" s="8">
        <v>17.954000000000001</v>
      </c>
      <c r="Z30" s="18">
        <v>1441.72</v>
      </c>
      <c r="AA30" s="18">
        <v>484.68400000000003</v>
      </c>
      <c r="AB30" s="9">
        <f t="shared" si="17"/>
        <v>9526.0720000000001</v>
      </c>
      <c r="AC30" s="18">
        <f t="shared" si="18"/>
        <v>13.5</v>
      </c>
    </row>
    <row r="31" spans="1:29" x14ac:dyDescent="0.25">
      <c r="A31" s="38" t="s">
        <v>36</v>
      </c>
      <c r="B31" s="8">
        <f t="shared" si="3"/>
        <v>196.4</v>
      </c>
      <c r="C31" s="7">
        <v>194</v>
      </c>
      <c r="D31" s="8">
        <v>2.4</v>
      </c>
      <c r="E31" s="39">
        <f t="shared" si="4"/>
        <v>1070.5</v>
      </c>
      <c r="F31" s="3">
        <v>1068.4000000000001</v>
      </c>
      <c r="G31" s="8">
        <v>2.1</v>
      </c>
      <c r="H31" s="8">
        <v>458</v>
      </c>
      <c r="I31" s="8">
        <v>400.6</v>
      </c>
      <c r="J31" s="6">
        <f t="shared" si="13"/>
        <v>34.078000000000003</v>
      </c>
      <c r="K31" s="6">
        <f t="shared" si="14"/>
        <v>203.20400000000001</v>
      </c>
      <c r="L31" s="6">
        <f t="shared" si="15"/>
        <v>50.362000000000002</v>
      </c>
      <c r="M31" s="3">
        <v>34.078000000000003</v>
      </c>
      <c r="N31" s="3">
        <v>203.20400000000001</v>
      </c>
      <c r="O31" s="4">
        <v>0</v>
      </c>
      <c r="P31" s="39">
        <v>50.362000000000002</v>
      </c>
      <c r="Q31" s="10">
        <f t="shared" si="16"/>
        <v>2674.3580000000002</v>
      </c>
      <c r="R31" s="10">
        <v>66.510000000000005</v>
      </c>
      <c r="S31" s="10">
        <v>0</v>
      </c>
      <c r="T31" s="6">
        <v>2603.3589999999999</v>
      </c>
      <c r="U31" s="6">
        <v>4.4889999999999999</v>
      </c>
      <c r="V31" s="6">
        <v>0</v>
      </c>
      <c r="W31" s="6">
        <v>0</v>
      </c>
      <c r="X31" s="8">
        <v>0</v>
      </c>
      <c r="Y31" s="8">
        <v>18.768000000000001</v>
      </c>
      <c r="Z31" s="18">
        <v>1733.4079999999999</v>
      </c>
      <c r="AA31" s="18">
        <v>481.18799999999999</v>
      </c>
      <c r="AB31" s="9">
        <f t="shared" si="17"/>
        <v>6839.6779999999999</v>
      </c>
      <c r="AC31" s="18">
        <f t="shared" si="18"/>
        <v>4.5</v>
      </c>
    </row>
    <row r="32" spans="1:29" x14ac:dyDescent="0.25">
      <c r="A32" s="38" t="s">
        <v>37</v>
      </c>
      <c r="B32" s="8">
        <f t="shared" si="3"/>
        <v>232.5</v>
      </c>
      <c r="C32" s="7">
        <v>232.5</v>
      </c>
      <c r="D32" s="8">
        <v>0</v>
      </c>
      <c r="E32" s="39">
        <f t="shared" si="4"/>
        <v>987.1</v>
      </c>
      <c r="F32" s="3">
        <v>987.1</v>
      </c>
      <c r="G32" s="8">
        <v>0</v>
      </c>
      <c r="H32" s="8">
        <v>0</v>
      </c>
      <c r="I32" s="8">
        <v>57.7</v>
      </c>
      <c r="J32" s="6">
        <f t="shared" si="13"/>
        <v>113.065</v>
      </c>
      <c r="K32" s="6">
        <f t="shared" si="14"/>
        <v>788.05399999999997</v>
      </c>
      <c r="L32" s="6">
        <f t="shared" si="15"/>
        <v>27.84</v>
      </c>
      <c r="M32" s="3">
        <v>113.065</v>
      </c>
      <c r="N32" s="3">
        <v>788.05399999999997</v>
      </c>
      <c r="O32" s="4">
        <v>0</v>
      </c>
      <c r="P32" s="39">
        <v>27.84</v>
      </c>
      <c r="Q32" s="10">
        <f t="shared" si="16"/>
        <v>3739.471</v>
      </c>
      <c r="R32" s="10">
        <v>0</v>
      </c>
      <c r="S32" s="10">
        <v>0</v>
      </c>
      <c r="T32" s="6">
        <v>3715.7429999999999</v>
      </c>
      <c r="U32" s="6">
        <v>23.728000000000002</v>
      </c>
      <c r="V32" s="6">
        <v>6.9169999999999998</v>
      </c>
      <c r="W32" s="6">
        <v>0</v>
      </c>
      <c r="X32" s="8">
        <v>0</v>
      </c>
      <c r="Y32" s="8">
        <v>15.608000000000001</v>
      </c>
      <c r="Z32" s="18">
        <v>1345.55</v>
      </c>
      <c r="AA32" s="18">
        <v>435.678</v>
      </c>
      <c r="AB32" s="9">
        <f t="shared" si="17"/>
        <v>7313.8050000000012</v>
      </c>
      <c r="AC32" s="18">
        <f t="shared" si="18"/>
        <v>0</v>
      </c>
    </row>
    <row r="33" spans="1:29" x14ac:dyDescent="0.25">
      <c r="A33" s="38" t="s">
        <v>38</v>
      </c>
      <c r="B33" s="8">
        <f t="shared" si="3"/>
        <v>97.2</v>
      </c>
      <c r="C33" s="7">
        <v>97.2</v>
      </c>
      <c r="D33" s="8">
        <v>0</v>
      </c>
      <c r="E33" s="39">
        <f t="shared" si="4"/>
        <v>327.10000000000002</v>
      </c>
      <c r="F33" s="3">
        <v>327.10000000000002</v>
      </c>
      <c r="G33" s="8">
        <v>0</v>
      </c>
      <c r="H33" s="8">
        <v>0</v>
      </c>
      <c r="I33" s="8">
        <v>58.7</v>
      </c>
      <c r="J33" s="6">
        <f t="shared" si="13"/>
        <v>26.187999999999999</v>
      </c>
      <c r="K33" s="6">
        <f t="shared" si="14"/>
        <v>403.78399999999999</v>
      </c>
      <c r="L33" s="6">
        <f t="shared" si="15"/>
        <v>8.1020000000000003</v>
      </c>
      <c r="M33" s="3">
        <v>26.187999999999999</v>
      </c>
      <c r="N33" s="3">
        <v>403.78399999999999</v>
      </c>
      <c r="O33" s="4">
        <v>0</v>
      </c>
      <c r="P33" s="39">
        <v>8.1020000000000003</v>
      </c>
      <c r="Q33" s="10">
        <f t="shared" si="16"/>
        <v>3708.4790000000003</v>
      </c>
      <c r="R33" s="10">
        <v>52.063000000000002</v>
      </c>
      <c r="S33" s="10">
        <v>0</v>
      </c>
      <c r="T33" s="6">
        <v>3639.944</v>
      </c>
      <c r="U33" s="6">
        <v>16.472000000000001</v>
      </c>
      <c r="V33" s="6">
        <v>0</v>
      </c>
      <c r="W33" s="6">
        <v>0</v>
      </c>
      <c r="X33" s="8">
        <v>0</v>
      </c>
      <c r="Y33" s="8">
        <v>11.84</v>
      </c>
      <c r="Z33" s="18">
        <v>1075.711</v>
      </c>
      <c r="AA33" s="18">
        <v>316.767</v>
      </c>
      <c r="AB33" s="9">
        <f t="shared" si="17"/>
        <v>5717.1040000000003</v>
      </c>
      <c r="AC33" s="18">
        <f t="shared" si="18"/>
        <v>0</v>
      </c>
    </row>
    <row r="34" spans="1:29" x14ac:dyDescent="0.25">
      <c r="A34" s="38" t="s">
        <v>39</v>
      </c>
      <c r="B34" s="8">
        <f t="shared" si="3"/>
        <v>71</v>
      </c>
      <c r="C34" s="7">
        <v>71</v>
      </c>
      <c r="D34" s="8">
        <v>0</v>
      </c>
      <c r="E34" s="39">
        <f t="shared" si="4"/>
        <v>932.6</v>
      </c>
      <c r="F34" s="3">
        <v>930</v>
      </c>
      <c r="G34" s="8">
        <v>2.6</v>
      </c>
      <c r="H34" s="8">
        <v>0</v>
      </c>
      <c r="I34" s="8">
        <v>195</v>
      </c>
      <c r="J34" s="6">
        <f t="shared" si="13"/>
        <v>53.107999999999997</v>
      </c>
      <c r="K34" s="6">
        <f t="shared" si="14"/>
        <v>1385.3869999999999</v>
      </c>
      <c r="L34" s="6">
        <f t="shared" si="15"/>
        <v>1.0999999999999999E-2</v>
      </c>
      <c r="M34" s="3">
        <v>53.107999999999997</v>
      </c>
      <c r="N34" s="3">
        <v>1423.4269999999999</v>
      </c>
      <c r="O34" s="4">
        <v>38.04</v>
      </c>
      <c r="P34" s="39">
        <v>1.0999999999999999E-2</v>
      </c>
      <c r="Q34" s="10">
        <f t="shared" si="16"/>
        <v>2720.2080000000001</v>
      </c>
      <c r="R34" s="10">
        <v>9.1850000000000005</v>
      </c>
      <c r="S34" s="10">
        <v>0</v>
      </c>
      <c r="T34" s="6">
        <v>2711.0230000000001</v>
      </c>
      <c r="U34" s="6">
        <v>0</v>
      </c>
      <c r="V34" s="6">
        <v>0</v>
      </c>
      <c r="W34" s="6">
        <v>0</v>
      </c>
      <c r="X34" s="8">
        <v>0</v>
      </c>
      <c r="Y34" s="8">
        <v>6.782</v>
      </c>
      <c r="Z34" s="18">
        <v>608.702</v>
      </c>
      <c r="AA34" s="18">
        <v>222.25</v>
      </c>
      <c r="AB34" s="9">
        <f t="shared" si="17"/>
        <v>5972.7980000000016</v>
      </c>
      <c r="AC34" s="18">
        <f t="shared" si="18"/>
        <v>2.6</v>
      </c>
    </row>
    <row r="35" spans="1:29" x14ac:dyDescent="0.25">
      <c r="A35" s="38" t="s">
        <v>40</v>
      </c>
      <c r="B35" s="8">
        <f t="shared" si="3"/>
        <v>105.8</v>
      </c>
      <c r="C35" s="7">
        <v>105.8</v>
      </c>
      <c r="D35" s="8">
        <v>0</v>
      </c>
      <c r="E35" s="39">
        <f t="shared" si="4"/>
        <v>1113.3</v>
      </c>
      <c r="F35" s="3">
        <v>1113.3</v>
      </c>
      <c r="G35" s="8">
        <v>0</v>
      </c>
      <c r="H35" s="8">
        <v>0</v>
      </c>
      <c r="I35" s="8">
        <v>18.100000000000001</v>
      </c>
      <c r="J35" s="6">
        <f t="shared" si="13"/>
        <v>28.710999999999999</v>
      </c>
      <c r="K35" s="6">
        <f t="shared" si="14"/>
        <v>389.16699999999997</v>
      </c>
      <c r="L35" s="6">
        <f t="shared" si="15"/>
        <v>4.3010000000000002</v>
      </c>
      <c r="M35" s="3">
        <v>28.710999999999999</v>
      </c>
      <c r="N35" s="3">
        <v>389.16699999999997</v>
      </c>
      <c r="O35" s="4">
        <v>0</v>
      </c>
      <c r="P35" s="39">
        <v>4.3010000000000002</v>
      </c>
      <c r="Q35" s="10">
        <f t="shared" si="16"/>
        <v>2134.1509999999998</v>
      </c>
      <c r="R35" s="10">
        <v>722.07899999999995</v>
      </c>
      <c r="S35" s="10">
        <v>0.73399999999999999</v>
      </c>
      <c r="T35" s="6">
        <v>1408.423</v>
      </c>
      <c r="U35" s="6">
        <v>2.915</v>
      </c>
      <c r="V35" s="6">
        <v>96.111999999999995</v>
      </c>
      <c r="W35" s="6">
        <v>0</v>
      </c>
      <c r="X35" s="8">
        <v>0</v>
      </c>
      <c r="Y35" s="8">
        <v>8.5850000000000009</v>
      </c>
      <c r="Z35" s="18">
        <v>528.25599999999997</v>
      </c>
      <c r="AA35" s="18">
        <v>187.73099999999999</v>
      </c>
      <c r="AB35" s="9">
        <f t="shared" si="17"/>
        <v>4426.4829999999993</v>
      </c>
      <c r="AC35" s="18">
        <f t="shared" si="18"/>
        <v>0</v>
      </c>
    </row>
    <row r="36" spans="1:29" x14ac:dyDescent="0.25">
      <c r="A36" s="38" t="s">
        <v>41</v>
      </c>
      <c r="B36" s="8">
        <f t="shared" si="3"/>
        <v>0</v>
      </c>
      <c r="C36" s="7">
        <v>0</v>
      </c>
      <c r="D36" s="8">
        <v>0</v>
      </c>
      <c r="E36" s="39">
        <f t="shared" si="4"/>
        <v>17.600000000000001</v>
      </c>
      <c r="F36" s="3">
        <v>17.600000000000001</v>
      </c>
      <c r="G36" s="8">
        <v>0</v>
      </c>
      <c r="H36" s="8">
        <v>0</v>
      </c>
      <c r="I36" s="8">
        <v>0</v>
      </c>
      <c r="J36" s="6">
        <f t="shared" si="13"/>
        <v>3.6629999999999998</v>
      </c>
      <c r="K36" s="6">
        <f t="shared" si="14"/>
        <v>35.628999999999998</v>
      </c>
      <c r="L36" s="6">
        <f t="shared" si="15"/>
        <v>0</v>
      </c>
      <c r="M36" s="3">
        <v>3.6629999999999998</v>
      </c>
      <c r="N36" s="3">
        <v>35.628999999999998</v>
      </c>
      <c r="O36" s="4">
        <v>0</v>
      </c>
      <c r="P36" s="39">
        <v>0</v>
      </c>
      <c r="Q36" s="10">
        <f t="shared" si="16"/>
        <v>145.07</v>
      </c>
      <c r="R36" s="10">
        <v>0</v>
      </c>
      <c r="S36" s="10">
        <v>0</v>
      </c>
      <c r="T36" s="6">
        <v>145.07</v>
      </c>
      <c r="U36" s="6">
        <v>0</v>
      </c>
      <c r="V36" s="6">
        <v>0</v>
      </c>
      <c r="W36" s="6">
        <v>0</v>
      </c>
      <c r="X36" s="8">
        <v>0</v>
      </c>
      <c r="Y36" s="8">
        <v>0</v>
      </c>
      <c r="Z36" s="18">
        <v>34.113</v>
      </c>
      <c r="AA36" s="18">
        <v>11.670999999999999</v>
      </c>
      <c r="AB36" s="9">
        <f t="shared" si="17"/>
        <v>236.07499999999999</v>
      </c>
      <c r="AC36" s="18">
        <f t="shared" si="18"/>
        <v>0</v>
      </c>
    </row>
    <row r="37" spans="1:29" x14ac:dyDescent="0.25">
      <c r="A37" s="38" t="s">
        <v>42</v>
      </c>
      <c r="B37" s="8">
        <f t="shared" si="3"/>
        <v>4211.5</v>
      </c>
      <c r="C37" s="7">
        <v>4211.5</v>
      </c>
      <c r="D37" s="8">
        <v>0</v>
      </c>
      <c r="E37" s="39">
        <f t="shared" si="4"/>
        <v>24476.9</v>
      </c>
      <c r="F37" s="3">
        <v>24476.9</v>
      </c>
      <c r="G37" s="8">
        <v>0</v>
      </c>
      <c r="H37" s="8">
        <v>802.9</v>
      </c>
      <c r="I37" s="8">
        <v>714.2</v>
      </c>
      <c r="J37" s="6">
        <f t="shared" si="13"/>
        <v>45.22</v>
      </c>
      <c r="K37" s="6">
        <f t="shared" si="14"/>
        <v>457.59300000000002</v>
      </c>
      <c r="L37" s="6">
        <f t="shared" si="15"/>
        <v>1.129</v>
      </c>
      <c r="M37" s="3">
        <v>45.22</v>
      </c>
      <c r="N37" s="3">
        <v>457.59300000000002</v>
      </c>
      <c r="O37" s="4">
        <v>0</v>
      </c>
      <c r="P37" s="39">
        <v>1.129</v>
      </c>
      <c r="Q37" s="10">
        <f t="shared" si="16"/>
        <v>9135.6229999999996</v>
      </c>
      <c r="R37" s="10">
        <v>0</v>
      </c>
      <c r="S37" s="10">
        <v>0</v>
      </c>
      <c r="T37" s="6">
        <v>9082.3539999999994</v>
      </c>
      <c r="U37" s="6">
        <v>53.268999999999998</v>
      </c>
      <c r="V37" s="6">
        <v>73.522000000000006</v>
      </c>
      <c r="W37" s="6">
        <v>403.053</v>
      </c>
      <c r="X37" s="8">
        <v>403.053</v>
      </c>
      <c r="Y37" s="8">
        <v>35.984999999999999</v>
      </c>
      <c r="Z37" s="18">
        <v>16772.425999999999</v>
      </c>
      <c r="AA37" s="18">
        <v>4227.4809999999998</v>
      </c>
      <c r="AB37" s="9">
        <f t="shared" si="17"/>
        <v>57130.050999999999</v>
      </c>
      <c r="AC37" s="18">
        <f t="shared" si="18"/>
        <v>0</v>
      </c>
    </row>
    <row r="38" spans="1:29" x14ac:dyDescent="0.25">
      <c r="A38" s="1" t="s">
        <v>99</v>
      </c>
      <c r="B38" s="2">
        <f t="shared" ref="B38:P38" si="19">SUM(B39:B46)</f>
        <v>2724.4</v>
      </c>
      <c r="C38" s="2">
        <f t="shared" si="19"/>
        <v>2711.5000000000005</v>
      </c>
      <c r="D38" s="2">
        <f t="shared" si="19"/>
        <v>12.899999999999999</v>
      </c>
      <c r="E38" s="2">
        <f t="shared" si="19"/>
        <v>12517.1</v>
      </c>
      <c r="F38" s="2">
        <f t="shared" si="19"/>
        <v>12325.199999999999</v>
      </c>
      <c r="G38" s="2">
        <f t="shared" si="19"/>
        <v>191.9</v>
      </c>
      <c r="H38" s="2">
        <f t="shared" si="19"/>
        <v>641.1</v>
      </c>
      <c r="I38" s="2">
        <f t="shared" si="19"/>
        <v>2903.4</v>
      </c>
      <c r="J38" s="2">
        <f t="shared" si="19"/>
        <v>759.59400000000005</v>
      </c>
      <c r="K38" s="2">
        <f t="shared" si="19"/>
        <v>5760.0250000000005</v>
      </c>
      <c r="L38" s="2">
        <f t="shared" si="19"/>
        <v>252.98699999999999</v>
      </c>
      <c r="M38" s="2">
        <f t="shared" si="19"/>
        <v>759.59400000000005</v>
      </c>
      <c r="N38" s="2">
        <f t="shared" si="19"/>
        <v>5774.9650000000011</v>
      </c>
      <c r="O38" s="2">
        <f t="shared" si="19"/>
        <v>14.94</v>
      </c>
      <c r="P38" s="2">
        <f t="shared" si="19"/>
        <v>252.98699999999999</v>
      </c>
      <c r="Q38" s="2">
        <f t="shared" ref="Q38:AC38" si="20">SUM(Q39:Q46)</f>
        <v>44993.380000000005</v>
      </c>
      <c r="R38" s="2">
        <f t="shared" si="20"/>
        <v>3582.116</v>
      </c>
      <c r="S38" s="2">
        <f t="shared" si="20"/>
        <v>0</v>
      </c>
      <c r="T38" s="2">
        <f t="shared" si="20"/>
        <v>41281.231</v>
      </c>
      <c r="U38" s="2">
        <f t="shared" si="20"/>
        <v>130.03299999999999</v>
      </c>
      <c r="V38" s="2">
        <f t="shared" si="20"/>
        <v>178.435</v>
      </c>
      <c r="W38" s="2">
        <f>SUM(W39:W46)</f>
        <v>554.423</v>
      </c>
      <c r="X38" s="2">
        <f>SUM(X39:X46)</f>
        <v>345.62299999999999</v>
      </c>
      <c r="Y38" s="2">
        <f t="shared" si="20"/>
        <v>184.72900000000001</v>
      </c>
      <c r="Z38" s="2">
        <f t="shared" si="20"/>
        <v>21171.93</v>
      </c>
      <c r="AA38" s="2">
        <f t="shared" si="20"/>
        <v>5984.0620000000008</v>
      </c>
      <c r="AB38" s="2">
        <f t="shared" si="20"/>
        <v>92641.502999999997</v>
      </c>
      <c r="AC38" s="2">
        <f t="shared" si="20"/>
        <v>204.8</v>
      </c>
    </row>
    <row r="39" spans="1:29" x14ac:dyDescent="0.25">
      <c r="A39" s="38" t="s">
        <v>43</v>
      </c>
      <c r="B39" s="8">
        <f t="shared" si="3"/>
        <v>51.5</v>
      </c>
      <c r="C39" s="7">
        <v>51.5</v>
      </c>
      <c r="D39" s="8">
        <v>0</v>
      </c>
      <c r="E39" s="39">
        <f t="shared" si="4"/>
        <v>105.1</v>
      </c>
      <c r="F39" s="3">
        <v>105.1</v>
      </c>
      <c r="G39" s="8">
        <v>0</v>
      </c>
      <c r="H39" s="8">
        <v>0</v>
      </c>
      <c r="I39" s="8">
        <v>107.1</v>
      </c>
      <c r="J39" s="6">
        <f t="shared" ref="J39:J46" si="21">M39</f>
        <v>26.88</v>
      </c>
      <c r="K39" s="6">
        <f t="shared" ref="K39:K46" si="22">N39-O39</f>
        <v>33.006</v>
      </c>
      <c r="L39" s="6">
        <f t="shared" ref="L39:L46" si="23">P39</f>
        <v>43.036000000000001</v>
      </c>
      <c r="M39" s="3">
        <v>26.88</v>
      </c>
      <c r="N39" s="3">
        <v>33.006</v>
      </c>
      <c r="O39" s="4">
        <v>0</v>
      </c>
      <c r="P39" s="39">
        <v>43.036000000000001</v>
      </c>
      <c r="Q39" s="10">
        <f t="shared" ref="Q39:Q46" si="24">R39+S39+T39+U39</f>
        <v>1260.6869999999999</v>
      </c>
      <c r="R39" s="10">
        <v>0</v>
      </c>
      <c r="S39" s="10">
        <v>0</v>
      </c>
      <c r="T39" s="6">
        <v>1258.0509999999999</v>
      </c>
      <c r="U39" s="6">
        <v>2.6360000000000001</v>
      </c>
      <c r="V39" s="6">
        <v>0</v>
      </c>
      <c r="W39" s="6">
        <v>0</v>
      </c>
      <c r="X39" s="8">
        <v>0</v>
      </c>
      <c r="Y39" s="8">
        <v>5.1669999999999998</v>
      </c>
      <c r="Z39" s="18">
        <v>249.184</v>
      </c>
      <c r="AA39" s="18">
        <v>64.718000000000004</v>
      </c>
      <c r="AB39" s="9">
        <f t="shared" ref="AB39:AB46" si="25">Q39+J39+K39+L39+E39+B39+H39+I39+V39+Y39+W39+Z39</f>
        <v>1881.6599999999999</v>
      </c>
      <c r="AC39" s="18">
        <f t="shared" ref="AC39:AC46" si="26">G39+D39</f>
        <v>0</v>
      </c>
    </row>
    <row r="40" spans="1:29" x14ac:dyDescent="0.25">
      <c r="A40" s="38" t="s">
        <v>44</v>
      </c>
      <c r="B40" s="8">
        <f t="shared" si="3"/>
        <v>34</v>
      </c>
      <c r="C40" s="7">
        <v>34</v>
      </c>
      <c r="D40" s="8">
        <v>0</v>
      </c>
      <c r="E40" s="39">
        <f t="shared" si="4"/>
        <v>36.299999999999997</v>
      </c>
      <c r="F40" s="3">
        <v>36.299999999999997</v>
      </c>
      <c r="G40" s="8">
        <v>0</v>
      </c>
      <c r="H40" s="8">
        <v>0</v>
      </c>
      <c r="I40" s="8">
        <v>112.5</v>
      </c>
      <c r="J40" s="6">
        <f t="shared" si="21"/>
        <v>9.0649999999999995</v>
      </c>
      <c r="K40" s="6">
        <f t="shared" si="22"/>
        <v>17.302</v>
      </c>
      <c r="L40" s="6">
        <f t="shared" si="23"/>
        <v>5.1999999999999998E-2</v>
      </c>
      <c r="M40" s="3">
        <v>9.0649999999999995</v>
      </c>
      <c r="N40" s="3">
        <v>17.361999999999998</v>
      </c>
      <c r="O40" s="4">
        <v>0.06</v>
      </c>
      <c r="P40" s="39">
        <v>5.1999999999999998E-2</v>
      </c>
      <c r="Q40" s="10">
        <f t="shared" si="24"/>
        <v>1032.5060000000001</v>
      </c>
      <c r="R40" s="10">
        <v>0</v>
      </c>
      <c r="S40" s="10">
        <v>0</v>
      </c>
      <c r="T40" s="6">
        <v>1032.5060000000001</v>
      </c>
      <c r="U40" s="6">
        <v>0</v>
      </c>
      <c r="V40" s="6">
        <v>0</v>
      </c>
      <c r="W40" s="6">
        <v>0</v>
      </c>
      <c r="X40" s="8">
        <v>0</v>
      </c>
      <c r="Y40" s="8">
        <v>0.67500000000000004</v>
      </c>
      <c r="Z40" s="18">
        <v>151.333</v>
      </c>
      <c r="AA40" s="6">
        <v>25.321000000000002</v>
      </c>
      <c r="AB40" s="9">
        <f t="shared" si="25"/>
        <v>1393.7329999999999</v>
      </c>
      <c r="AC40" s="18">
        <f t="shared" si="26"/>
        <v>0</v>
      </c>
    </row>
    <row r="41" spans="1:29" x14ac:dyDescent="0.25">
      <c r="A41" s="38" t="s">
        <v>45</v>
      </c>
      <c r="B41" s="8">
        <f t="shared" si="3"/>
        <v>317.10000000000002</v>
      </c>
      <c r="C41" s="7">
        <v>317.10000000000002</v>
      </c>
      <c r="D41" s="8">
        <v>0</v>
      </c>
      <c r="E41" s="39">
        <f t="shared" si="4"/>
        <v>3533.3</v>
      </c>
      <c r="F41" s="3">
        <v>3533.3</v>
      </c>
      <c r="G41" s="8">
        <v>0</v>
      </c>
      <c r="H41" s="8">
        <v>0</v>
      </c>
      <c r="I41" s="8">
        <v>274.5</v>
      </c>
      <c r="J41" s="6">
        <f t="shared" si="21"/>
        <v>72.376000000000005</v>
      </c>
      <c r="K41" s="6">
        <f t="shared" si="22"/>
        <v>42.74</v>
      </c>
      <c r="L41" s="6">
        <f t="shared" si="23"/>
        <v>0</v>
      </c>
      <c r="M41" s="3">
        <v>72.376000000000005</v>
      </c>
      <c r="N41" s="3">
        <v>42.74</v>
      </c>
      <c r="O41" s="4">
        <v>0</v>
      </c>
      <c r="P41" s="39">
        <v>0</v>
      </c>
      <c r="Q41" s="10">
        <f t="shared" si="24"/>
        <v>4447.4589999999998</v>
      </c>
      <c r="R41" s="10">
        <v>587.48699999999997</v>
      </c>
      <c r="S41" s="10">
        <v>0</v>
      </c>
      <c r="T41" s="6">
        <v>3855.674</v>
      </c>
      <c r="U41" s="6">
        <v>4.298</v>
      </c>
      <c r="V41" s="6">
        <v>0</v>
      </c>
      <c r="W41" s="6">
        <v>93.8</v>
      </c>
      <c r="X41" s="8">
        <v>0</v>
      </c>
      <c r="Y41" s="8">
        <v>15.675000000000001</v>
      </c>
      <c r="Z41" s="18">
        <v>2013.9949999999999</v>
      </c>
      <c r="AA41" s="18">
        <v>611.779</v>
      </c>
      <c r="AB41" s="9">
        <f t="shared" si="25"/>
        <v>10810.945</v>
      </c>
      <c r="AC41" s="18">
        <f t="shared" si="26"/>
        <v>0</v>
      </c>
    </row>
    <row r="42" spans="1:29" x14ac:dyDescent="0.25">
      <c r="A42" s="38" t="s">
        <v>46</v>
      </c>
      <c r="B42" s="8">
        <f t="shared" si="3"/>
        <v>535.79999999999995</v>
      </c>
      <c r="C42" s="7">
        <v>535.79999999999995</v>
      </c>
      <c r="D42" s="8">
        <v>0</v>
      </c>
      <c r="E42" s="39">
        <f t="shared" si="4"/>
        <v>1932.4</v>
      </c>
      <c r="F42" s="3">
        <v>1932.4</v>
      </c>
      <c r="G42" s="8">
        <v>0</v>
      </c>
      <c r="H42" s="8">
        <v>0</v>
      </c>
      <c r="I42" s="8">
        <v>1273.5</v>
      </c>
      <c r="J42" s="6">
        <f t="shared" si="21"/>
        <v>297.94600000000003</v>
      </c>
      <c r="K42" s="6">
        <f t="shared" si="22"/>
        <v>2073.681</v>
      </c>
      <c r="L42" s="6">
        <f t="shared" si="23"/>
        <v>0</v>
      </c>
      <c r="M42" s="3">
        <v>297.94600000000003</v>
      </c>
      <c r="N42" s="3">
        <v>2076.5360000000001</v>
      </c>
      <c r="O42" s="4">
        <v>2.855</v>
      </c>
      <c r="P42" s="39">
        <v>0</v>
      </c>
      <c r="Q42" s="10">
        <f t="shared" si="24"/>
        <v>14084.017</v>
      </c>
      <c r="R42" s="10">
        <v>1581.883</v>
      </c>
      <c r="S42" s="10">
        <v>0</v>
      </c>
      <c r="T42" s="6">
        <v>12499.549000000001</v>
      </c>
      <c r="U42" s="6">
        <v>2.585</v>
      </c>
      <c r="V42" s="6">
        <v>149.97200000000001</v>
      </c>
      <c r="W42" s="6">
        <v>192.76300000000001</v>
      </c>
      <c r="X42" s="3">
        <v>77.763000000000005</v>
      </c>
      <c r="Y42" s="8">
        <v>74.233000000000004</v>
      </c>
      <c r="Z42" s="18">
        <v>9035.973</v>
      </c>
      <c r="AA42" s="18">
        <v>2480.2860000000001</v>
      </c>
      <c r="AB42" s="9">
        <f t="shared" si="25"/>
        <v>29650.285000000003</v>
      </c>
      <c r="AC42" s="18">
        <f t="shared" si="26"/>
        <v>0</v>
      </c>
    </row>
    <row r="43" spans="1:29" x14ac:dyDescent="0.25">
      <c r="A43" s="38" t="s">
        <v>47</v>
      </c>
      <c r="B43" s="8">
        <f t="shared" si="3"/>
        <v>281</v>
      </c>
      <c r="C43" s="7">
        <v>276.89999999999998</v>
      </c>
      <c r="D43" s="8">
        <v>4.0999999999999996</v>
      </c>
      <c r="E43" s="39">
        <f t="shared" si="4"/>
        <v>241.9</v>
      </c>
      <c r="F43" s="3">
        <v>241.9</v>
      </c>
      <c r="G43" s="8">
        <v>0</v>
      </c>
      <c r="H43" s="8">
        <v>0</v>
      </c>
      <c r="I43" s="8">
        <v>356.8</v>
      </c>
      <c r="J43" s="6">
        <f t="shared" si="21"/>
        <v>28.077999999999999</v>
      </c>
      <c r="K43" s="6">
        <f t="shared" si="22"/>
        <v>196.57400000000001</v>
      </c>
      <c r="L43" s="6">
        <f t="shared" si="23"/>
        <v>181.42400000000001</v>
      </c>
      <c r="M43" s="3">
        <v>28.077999999999999</v>
      </c>
      <c r="N43" s="3">
        <v>196.57400000000001</v>
      </c>
      <c r="O43" s="4">
        <v>0</v>
      </c>
      <c r="P43" s="39">
        <v>181.42400000000001</v>
      </c>
      <c r="Q43" s="10">
        <f t="shared" si="24"/>
        <v>3308.5610000000001</v>
      </c>
      <c r="R43" s="10">
        <v>0</v>
      </c>
      <c r="S43" s="10">
        <v>0</v>
      </c>
      <c r="T43" s="6">
        <v>3308.5610000000001</v>
      </c>
      <c r="U43" s="6">
        <v>0</v>
      </c>
      <c r="V43" s="6">
        <v>0</v>
      </c>
      <c r="W43" s="6">
        <v>38.862000000000002</v>
      </c>
      <c r="X43" s="8">
        <v>38.862000000000002</v>
      </c>
      <c r="Y43" s="8">
        <v>10.792</v>
      </c>
      <c r="Z43" s="18">
        <v>1293.9739999999999</v>
      </c>
      <c r="AA43" s="18">
        <v>318.149</v>
      </c>
      <c r="AB43" s="9">
        <f t="shared" si="25"/>
        <v>5937.9650000000011</v>
      </c>
      <c r="AC43" s="18">
        <f t="shared" si="26"/>
        <v>4.0999999999999996</v>
      </c>
    </row>
    <row r="44" spans="1:29" x14ac:dyDescent="0.25">
      <c r="A44" s="38" t="s">
        <v>48</v>
      </c>
      <c r="B44" s="8">
        <f t="shared" si="3"/>
        <v>512.6</v>
      </c>
      <c r="C44" s="7">
        <v>510.6</v>
      </c>
      <c r="D44" s="8">
        <v>2</v>
      </c>
      <c r="E44" s="39">
        <f t="shared" si="4"/>
        <v>3075.7000000000003</v>
      </c>
      <c r="F44" s="3">
        <v>3033.3</v>
      </c>
      <c r="G44" s="8">
        <v>42.4</v>
      </c>
      <c r="H44" s="8">
        <v>0</v>
      </c>
      <c r="I44" s="8">
        <v>256.39999999999998</v>
      </c>
      <c r="J44" s="6">
        <f t="shared" si="21"/>
        <v>82.18</v>
      </c>
      <c r="K44" s="6">
        <f t="shared" si="22"/>
        <v>738.56900000000007</v>
      </c>
      <c r="L44" s="6">
        <f t="shared" si="23"/>
        <v>28.475000000000001</v>
      </c>
      <c r="M44" s="3">
        <v>82.18</v>
      </c>
      <c r="N44" s="3">
        <v>740.28200000000004</v>
      </c>
      <c r="O44" s="4">
        <v>1.7130000000000001</v>
      </c>
      <c r="P44" s="39">
        <v>28.475000000000001</v>
      </c>
      <c r="Q44" s="10">
        <f t="shared" si="24"/>
        <v>5012.241</v>
      </c>
      <c r="R44" s="10">
        <v>1337.9069999999999</v>
      </c>
      <c r="S44" s="10">
        <v>0</v>
      </c>
      <c r="T44" s="6">
        <v>3674.3339999999998</v>
      </c>
      <c r="U44" s="6">
        <v>0</v>
      </c>
      <c r="V44" s="6">
        <v>2.4420000000000002</v>
      </c>
      <c r="W44" s="6">
        <v>111.386</v>
      </c>
      <c r="X44" s="8">
        <v>111.386</v>
      </c>
      <c r="Y44" s="8">
        <v>26.257000000000001</v>
      </c>
      <c r="Z44" s="18">
        <v>2500.1790000000001</v>
      </c>
      <c r="AA44" s="18">
        <v>738.49800000000005</v>
      </c>
      <c r="AB44" s="9">
        <f t="shared" si="25"/>
        <v>12346.429</v>
      </c>
      <c r="AC44" s="18">
        <f t="shared" si="26"/>
        <v>44.4</v>
      </c>
    </row>
    <row r="45" spans="1:29" x14ac:dyDescent="0.25">
      <c r="A45" s="38" t="s">
        <v>49</v>
      </c>
      <c r="B45" s="8">
        <f t="shared" si="3"/>
        <v>742.5</v>
      </c>
      <c r="C45" s="7">
        <v>735.7</v>
      </c>
      <c r="D45" s="8">
        <v>6.8</v>
      </c>
      <c r="E45" s="39">
        <f t="shared" si="4"/>
        <v>1509</v>
      </c>
      <c r="F45" s="3">
        <v>1509</v>
      </c>
      <c r="G45" s="8">
        <v>0</v>
      </c>
      <c r="H45" s="8">
        <v>641.1</v>
      </c>
      <c r="I45" s="8">
        <v>522.6</v>
      </c>
      <c r="J45" s="6">
        <f t="shared" si="21"/>
        <v>236.90600000000001</v>
      </c>
      <c r="K45" s="6">
        <f t="shared" si="22"/>
        <v>2527.0060000000003</v>
      </c>
      <c r="L45" s="6">
        <f t="shared" si="23"/>
        <v>0</v>
      </c>
      <c r="M45" s="3">
        <v>236.90600000000001</v>
      </c>
      <c r="N45" s="3">
        <v>2537.3180000000002</v>
      </c>
      <c r="O45" s="4">
        <v>10.311999999999999</v>
      </c>
      <c r="P45" s="39">
        <v>0</v>
      </c>
      <c r="Q45" s="10">
        <f t="shared" si="24"/>
        <v>14828.393</v>
      </c>
      <c r="R45" s="10">
        <v>74.838999999999999</v>
      </c>
      <c r="S45" s="10">
        <v>0</v>
      </c>
      <c r="T45" s="6">
        <v>14633.04</v>
      </c>
      <c r="U45" s="6">
        <v>120.514</v>
      </c>
      <c r="V45" s="6">
        <v>26.021000000000001</v>
      </c>
      <c r="W45" s="6">
        <v>75.299000000000007</v>
      </c>
      <c r="X45" s="8">
        <v>75.299000000000007</v>
      </c>
      <c r="Y45" s="8">
        <v>48.82</v>
      </c>
      <c r="Z45" s="18">
        <v>5191.3220000000001</v>
      </c>
      <c r="AA45" s="18">
        <v>1493.952</v>
      </c>
      <c r="AB45" s="9">
        <f t="shared" si="25"/>
        <v>26348.966999999997</v>
      </c>
      <c r="AC45" s="18">
        <f t="shared" si="26"/>
        <v>6.8</v>
      </c>
    </row>
    <row r="46" spans="1:29" x14ac:dyDescent="0.25">
      <c r="A46" s="38" t="s">
        <v>50</v>
      </c>
      <c r="B46" s="8">
        <f t="shared" si="3"/>
        <v>249.9</v>
      </c>
      <c r="C46" s="7">
        <v>249.9</v>
      </c>
      <c r="D46" s="8">
        <v>0</v>
      </c>
      <c r="E46" s="39">
        <f t="shared" si="4"/>
        <v>2083.4</v>
      </c>
      <c r="F46" s="3">
        <v>1933.9</v>
      </c>
      <c r="G46" s="8">
        <v>149.5</v>
      </c>
      <c r="H46" s="8">
        <v>0</v>
      </c>
      <c r="I46" s="8">
        <v>0</v>
      </c>
      <c r="J46" s="6">
        <f t="shared" si="21"/>
        <v>6.1630000000000003</v>
      </c>
      <c r="K46" s="6">
        <f t="shared" si="22"/>
        <v>131.14699999999999</v>
      </c>
      <c r="L46" s="6">
        <f t="shared" si="23"/>
        <v>0</v>
      </c>
      <c r="M46" s="3">
        <v>6.1630000000000003</v>
      </c>
      <c r="N46" s="3">
        <v>131.14699999999999</v>
      </c>
      <c r="O46" s="4">
        <v>0</v>
      </c>
      <c r="P46" s="39">
        <v>0</v>
      </c>
      <c r="Q46" s="10">
        <f t="shared" si="24"/>
        <v>1019.516</v>
      </c>
      <c r="R46" s="10">
        <v>0</v>
      </c>
      <c r="S46" s="10">
        <v>0</v>
      </c>
      <c r="T46" s="6">
        <v>1019.516</v>
      </c>
      <c r="U46" s="6">
        <v>0</v>
      </c>
      <c r="V46" s="6">
        <v>0</v>
      </c>
      <c r="W46" s="6">
        <v>42.313000000000002</v>
      </c>
      <c r="X46" s="8">
        <v>42.313000000000002</v>
      </c>
      <c r="Y46" s="8">
        <v>3.11</v>
      </c>
      <c r="Z46" s="18">
        <v>735.97</v>
      </c>
      <c r="AA46" s="18">
        <v>251.35900000000001</v>
      </c>
      <c r="AB46" s="9">
        <f t="shared" si="25"/>
        <v>4271.5190000000002</v>
      </c>
      <c r="AC46" s="18">
        <f t="shared" si="26"/>
        <v>149.5</v>
      </c>
    </row>
    <row r="47" spans="1:29" x14ac:dyDescent="0.25">
      <c r="A47" s="1" t="s">
        <v>100</v>
      </c>
      <c r="B47" s="2">
        <f t="shared" ref="B47:P47" si="27">SUM(B48:B54)</f>
        <v>1375.9</v>
      </c>
      <c r="C47" s="2">
        <f t="shared" si="27"/>
        <v>1375.9</v>
      </c>
      <c r="D47" s="2">
        <f t="shared" si="27"/>
        <v>0</v>
      </c>
      <c r="E47" s="2">
        <f t="shared" si="27"/>
        <v>2200.4</v>
      </c>
      <c r="F47" s="2">
        <f t="shared" si="27"/>
        <v>2200.4</v>
      </c>
      <c r="G47" s="2">
        <f t="shared" si="27"/>
        <v>0</v>
      </c>
      <c r="H47" s="2">
        <f t="shared" si="27"/>
        <v>143</v>
      </c>
      <c r="I47" s="2">
        <f t="shared" si="27"/>
        <v>1748.5000000000002</v>
      </c>
      <c r="J47" s="2">
        <f t="shared" si="27"/>
        <v>279.78100000000001</v>
      </c>
      <c r="K47" s="2">
        <f t="shared" si="27"/>
        <v>1224.8869999999999</v>
      </c>
      <c r="L47" s="2">
        <f t="shared" si="27"/>
        <v>43.441000000000003</v>
      </c>
      <c r="M47" s="2">
        <f t="shared" si="27"/>
        <v>279.78100000000001</v>
      </c>
      <c r="N47" s="2">
        <f t="shared" si="27"/>
        <v>1237.4780000000001</v>
      </c>
      <c r="O47" s="2">
        <f t="shared" si="27"/>
        <v>12.591000000000001</v>
      </c>
      <c r="P47" s="2">
        <f t="shared" si="27"/>
        <v>43.441000000000003</v>
      </c>
      <c r="Q47" s="2">
        <f t="shared" ref="Q47:AC47" si="28">SUM(Q48:Q54)</f>
        <v>25368.542000000001</v>
      </c>
      <c r="R47" s="2">
        <f t="shared" si="28"/>
        <v>935.23900000000003</v>
      </c>
      <c r="S47" s="2">
        <f t="shared" si="28"/>
        <v>0</v>
      </c>
      <c r="T47" s="2">
        <f t="shared" si="28"/>
        <v>24429.134000000002</v>
      </c>
      <c r="U47" s="2">
        <f t="shared" si="28"/>
        <v>4.1690000000000005</v>
      </c>
      <c r="V47" s="2">
        <f t="shared" si="28"/>
        <v>2.5470000000000002</v>
      </c>
      <c r="W47" s="2">
        <f>SUM(W48:W54)</f>
        <v>88.724999999999994</v>
      </c>
      <c r="X47" s="2">
        <f>SUM(X48:X54)</f>
        <v>88.724999999999994</v>
      </c>
      <c r="Y47" s="2">
        <f t="shared" si="28"/>
        <v>80.183999999999997</v>
      </c>
      <c r="Z47" s="2">
        <f t="shared" si="28"/>
        <v>5811.4629999999997</v>
      </c>
      <c r="AA47" s="2">
        <f t="shared" si="28"/>
        <v>1290.6079999999999</v>
      </c>
      <c r="AB47" s="2">
        <f t="shared" si="28"/>
        <v>38367.37000000001</v>
      </c>
      <c r="AC47" s="2">
        <f t="shared" si="28"/>
        <v>0</v>
      </c>
    </row>
    <row r="48" spans="1:29" x14ac:dyDescent="0.25">
      <c r="A48" s="38" t="s">
        <v>51</v>
      </c>
      <c r="B48" s="8">
        <f t="shared" si="3"/>
        <v>401.2</v>
      </c>
      <c r="C48" s="7">
        <v>401.2</v>
      </c>
      <c r="D48" s="8">
        <v>0</v>
      </c>
      <c r="E48" s="39">
        <f t="shared" si="4"/>
        <v>456.8</v>
      </c>
      <c r="F48" s="3">
        <v>456.8</v>
      </c>
      <c r="G48" s="8">
        <v>0</v>
      </c>
      <c r="H48" s="8">
        <v>0</v>
      </c>
      <c r="I48" s="8">
        <v>217.6</v>
      </c>
      <c r="J48" s="6">
        <f t="shared" ref="J48:J54" si="29">M48</f>
        <v>61.43</v>
      </c>
      <c r="K48" s="6">
        <f t="shared" ref="K48:K54" si="30">N48-O48</f>
        <v>1.288</v>
      </c>
      <c r="L48" s="6">
        <f t="shared" ref="L48:L54" si="31">P48</f>
        <v>3.9140000000000001</v>
      </c>
      <c r="M48" s="3">
        <v>61.43</v>
      </c>
      <c r="N48" s="3">
        <v>1.288</v>
      </c>
      <c r="O48" s="4">
        <v>0</v>
      </c>
      <c r="P48" s="39">
        <v>3.9140000000000001</v>
      </c>
      <c r="Q48" s="10">
        <f t="shared" ref="Q48:Q54" si="32">R48+S48+T48+U48</f>
        <v>8072.5140000000001</v>
      </c>
      <c r="R48" s="10">
        <v>0</v>
      </c>
      <c r="S48" s="10">
        <v>0</v>
      </c>
      <c r="T48" s="6">
        <v>8072.5140000000001</v>
      </c>
      <c r="U48" s="6">
        <v>0</v>
      </c>
      <c r="V48" s="6">
        <v>0</v>
      </c>
      <c r="W48" s="6">
        <v>0</v>
      </c>
      <c r="X48" s="8">
        <v>0</v>
      </c>
      <c r="Y48" s="8">
        <v>21.018000000000001</v>
      </c>
      <c r="Z48" s="18">
        <v>1055.386</v>
      </c>
      <c r="AA48" s="18">
        <v>118.395</v>
      </c>
      <c r="AB48" s="9">
        <f t="shared" ref="AB48:AB54" si="33">Q48+J48+K48+L48+E48+B48+H48+I48+V48+Y48+W48+Z48</f>
        <v>10291.150000000001</v>
      </c>
      <c r="AC48" s="18">
        <f t="shared" ref="AC48:AC54" si="34">G48+D48</f>
        <v>0</v>
      </c>
    </row>
    <row r="49" spans="1:29" x14ac:dyDescent="0.25">
      <c r="A49" s="38" t="s">
        <v>52</v>
      </c>
      <c r="B49" s="8">
        <f t="shared" si="3"/>
        <v>71</v>
      </c>
      <c r="C49" s="7">
        <v>71</v>
      </c>
      <c r="D49" s="8">
        <v>0</v>
      </c>
      <c r="E49" s="39">
        <f t="shared" si="4"/>
        <v>138.4</v>
      </c>
      <c r="F49" s="3">
        <v>138.4</v>
      </c>
      <c r="G49" s="8">
        <v>0</v>
      </c>
      <c r="H49" s="8">
        <v>0</v>
      </c>
      <c r="I49" s="8">
        <v>368.4</v>
      </c>
      <c r="J49" s="6">
        <f t="shared" si="29"/>
        <v>5.6479999999999997</v>
      </c>
      <c r="K49" s="6">
        <f t="shared" si="30"/>
        <v>2.6509999999999998</v>
      </c>
      <c r="L49" s="6">
        <f t="shared" si="31"/>
        <v>1.8</v>
      </c>
      <c r="M49" s="3">
        <v>5.6479999999999997</v>
      </c>
      <c r="N49" s="3">
        <v>2.6509999999999998</v>
      </c>
      <c r="O49" s="4">
        <v>0</v>
      </c>
      <c r="P49" s="39">
        <v>1.8</v>
      </c>
      <c r="Q49" s="10">
        <f t="shared" si="32"/>
        <v>806.46699999999998</v>
      </c>
      <c r="R49" s="10">
        <v>0</v>
      </c>
      <c r="S49" s="10">
        <v>0</v>
      </c>
      <c r="T49" s="6">
        <v>804.10599999999999</v>
      </c>
      <c r="U49" s="6">
        <v>2.3610000000000002</v>
      </c>
      <c r="V49" s="6">
        <v>0</v>
      </c>
      <c r="W49" s="6">
        <v>0</v>
      </c>
      <c r="X49" s="8">
        <v>0</v>
      </c>
      <c r="Y49" s="8">
        <v>1.625</v>
      </c>
      <c r="Z49" s="18">
        <v>62.593000000000004</v>
      </c>
      <c r="AA49" s="18">
        <v>9.843</v>
      </c>
      <c r="AB49" s="9">
        <f t="shared" si="33"/>
        <v>1458.5840000000001</v>
      </c>
      <c r="AC49" s="18">
        <f t="shared" si="34"/>
        <v>0</v>
      </c>
    </row>
    <row r="50" spans="1:29" x14ac:dyDescent="0.25">
      <c r="A50" s="38" t="s">
        <v>53</v>
      </c>
      <c r="B50" s="8">
        <f t="shared" si="3"/>
        <v>126.9</v>
      </c>
      <c r="C50" s="7">
        <v>126.9</v>
      </c>
      <c r="D50" s="8">
        <v>0</v>
      </c>
      <c r="E50" s="39">
        <f t="shared" si="4"/>
        <v>271.3</v>
      </c>
      <c r="F50" s="3">
        <v>271.3</v>
      </c>
      <c r="G50" s="8">
        <v>0</v>
      </c>
      <c r="H50" s="8">
        <v>89.9</v>
      </c>
      <c r="I50" s="8">
        <v>55.7</v>
      </c>
      <c r="J50" s="6">
        <f t="shared" si="29"/>
        <v>48.597999999999999</v>
      </c>
      <c r="K50" s="6">
        <f t="shared" si="30"/>
        <v>122.18899999999999</v>
      </c>
      <c r="L50" s="6">
        <f t="shared" si="31"/>
        <v>0.38</v>
      </c>
      <c r="M50" s="3">
        <v>48.597999999999999</v>
      </c>
      <c r="N50" s="3">
        <v>122.18899999999999</v>
      </c>
      <c r="O50" s="4">
        <v>0</v>
      </c>
      <c r="P50" s="39">
        <v>0.38</v>
      </c>
      <c r="Q50" s="10">
        <f t="shared" si="32"/>
        <v>2002.1779999999999</v>
      </c>
      <c r="R50" s="10">
        <v>0</v>
      </c>
      <c r="S50" s="10">
        <v>0</v>
      </c>
      <c r="T50" s="6">
        <v>2002.098</v>
      </c>
      <c r="U50" s="6">
        <v>0.08</v>
      </c>
      <c r="V50" s="6">
        <v>0</v>
      </c>
      <c r="W50" s="6">
        <v>0</v>
      </c>
      <c r="X50" s="8">
        <v>0</v>
      </c>
      <c r="Y50" s="8">
        <v>9.5920000000000005</v>
      </c>
      <c r="Z50" s="18">
        <v>495.51400000000001</v>
      </c>
      <c r="AA50" s="6">
        <v>71.438999999999993</v>
      </c>
      <c r="AB50" s="9">
        <f t="shared" si="33"/>
        <v>3222.2510000000002</v>
      </c>
      <c r="AC50" s="18">
        <f t="shared" si="34"/>
        <v>0</v>
      </c>
    </row>
    <row r="51" spans="1:29" x14ac:dyDescent="0.25">
      <c r="A51" s="38" t="s">
        <v>54</v>
      </c>
      <c r="B51" s="8">
        <f t="shared" si="3"/>
        <v>38.6</v>
      </c>
      <c r="C51" s="7">
        <v>38.6</v>
      </c>
      <c r="D51" s="8">
        <v>0</v>
      </c>
      <c r="E51" s="39">
        <f t="shared" si="4"/>
        <v>23.4</v>
      </c>
      <c r="F51" s="3">
        <v>23.4</v>
      </c>
      <c r="G51" s="8">
        <v>0</v>
      </c>
      <c r="H51" s="8">
        <v>0</v>
      </c>
      <c r="I51" s="8">
        <v>12</v>
      </c>
      <c r="J51" s="6">
        <f t="shared" si="29"/>
        <v>16.123000000000001</v>
      </c>
      <c r="K51" s="6">
        <f t="shared" si="30"/>
        <v>0.46500000000000002</v>
      </c>
      <c r="L51" s="6">
        <f t="shared" si="31"/>
        <v>0</v>
      </c>
      <c r="M51" s="3">
        <v>16.123000000000001</v>
      </c>
      <c r="N51" s="3">
        <v>0.46500000000000002</v>
      </c>
      <c r="O51" s="4">
        <v>0</v>
      </c>
      <c r="P51" s="39">
        <v>0</v>
      </c>
      <c r="Q51" s="10">
        <f t="shared" si="32"/>
        <v>1461.914</v>
      </c>
      <c r="R51" s="10">
        <v>0</v>
      </c>
      <c r="S51" s="10">
        <v>0</v>
      </c>
      <c r="T51" s="6">
        <v>1461.914</v>
      </c>
      <c r="U51" s="6">
        <v>0</v>
      </c>
      <c r="V51" s="6">
        <v>0</v>
      </c>
      <c r="W51" s="6">
        <v>0</v>
      </c>
      <c r="X51" s="8">
        <v>0</v>
      </c>
      <c r="Y51" s="8">
        <v>6.8040000000000003</v>
      </c>
      <c r="Z51" s="18">
        <v>229.03200000000001</v>
      </c>
      <c r="AA51" s="18">
        <v>41.927999999999997</v>
      </c>
      <c r="AB51" s="9">
        <f t="shared" si="33"/>
        <v>1788.338</v>
      </c>
      <c r="AC51" s="18">
        <f t="shared" si="34"/>
        <v>0</v>
      </c>
    </row>
    <row r="52" spans="1:29" x14ac:dyDescent="0.25">
      <c r="A52" s="38" t="s">
        <v>101</v>
      </c>
      <c r="B52" s="8">
        <f t="shared" si="3"/>
        <v>185.7</v>
      </c>
      <c r="C52" s="7">
        <v>185.7</v>
      </c>
      <c r="D52" s="8">
        <v>0</v>
      </c>
      <c r="E52" s="39">
        <f t="shared" si="4"/>
        <v>64.2</v>
      </c>
      <c r="F52" s="3">
        <v>64.2</v>
      </c>
      <c r="G52" s="8">
        <v>0</v>
      </c>
      <c r="H52" s="8">
        <v>0</v>
      </c>
      <c r="I52" s="8">
        <v>77.599999999999994</v>
      </c>
      <c r="J52" s="6">
        <f t="shared" si="29"/>
        <v>17.503</v>
      </c>
      <c r="K52" s="6">
        <f t="shared" si="30"/>
        <v>44.568000000000005</v>
      </c>
      <c r="L52" s="6">
        <f t="shared" si="31"/>
        <v>0</v>
      </c>
      <c r="M52" s="3">
        <v>17.503</v>
      </c>
      <c r="N52" s="3">
        <v>49.499000000000002</v>
      </c>
      <c r="O52" s="4">
        <v>4.931</v>
      </c>
      <c r="P52" s="39">
        <v>0</v>
      </c>
      <c r="Q52" s="10">
        <f t="shared" si="32"/>
        <v>1777.3889999999999</v>
      </c>
      <c r="R52" s="10">
        <v>0</v>
      </c>
      <c r="S52" s="10">
        <v>0</v>
      </c>
      <c r="T52" s="6">
        <v>1777.3889999999999</v>
      </c>
      <c r="U52" s="6">
        <v>0</v>
      </c>
      <c r="V52" s="6">
        <v>0</v>
      </c>
      <c r="W52" s="6">
        <v>0</v>
      </c>
      <c r="X52" s="8">
        <v>0</v>
      </c>
      <c r="Y52" s="8">
        <v>6.6920000000000002</v>
      </c>
      <c r="Z52" s="18">
        <v>530.351</v>
      </c>
      <c r="AA52" s="18">
        <v>135.46100000000001</v>
      </c>
      <c r="AB52" s="9">
        <f t="shared" si="33"/>
        <v>2704.0029999999997</v>
      </c>
      <c r="AC52" s="18">
        <f t="shared" si="34"/>
        <v>0</v>
      </c>
    </row>
    <row r="53" spans="1:29" x14ac:dyDescent="0.25">
      <c r="A53" s="38" t="s">
        <v>55</v>
      </c>
      <c r="B53" s="8">
        <f t="shared" si="3"/>
        <v>280.3</v>
      </c>
      <c r="C53" s="7">
        <v>280.3</v>
      </c>
      <c r="D53" s="8">
        <v>0</v>
      </c>
      <c r="E53" s="39">
        <f t="shared" si="4"/>
        <v>294.39999999999998</v>
      </c>
      <c r="F53" s="3">
        <v>294.39999999999998</v>
      </c>
      <c r="G53" s="8">
        <v>0</v>
      </c>
      <c r="H53" s="8">
        <v>0</v>
      </c>
      <c r="I53" s="8">
        <v>345</v>
      </c>
      <c r="J53" s="6">
        <f t="shared" si="29"/>
        <v>27.545999999999999</v>
      </c>
      <c r="K53" s="6">
        <f t="shared" si="30"/>
        <v>0</v>
      </c>
      <c r="L53" s="6">
        <f t="shared" si="31"/>
        <v>0</v>
      </c>
      <c r="M53" s="3">
        <v>27.545999999999999</v>
      </c>
      <c r="N53" s="3">
        <v>0</v>
      </c>
      <c r="O53" s="4">
        <v>0</v>
      </c>
      <c r="P53" s="39">
        <v>0</v>
      </c>
      <c r="Q53" s="10">
        <f t="shared" si="32"/>
        <v>2591.0589999999997</v>
      </c>
      <c r="R53" s="10">
        <v>0</v>
      </c>
      <c r="S53" s="10">
        <v>0</v>
      </c>
      <c r="T53" s="6">
        <v>2590.2339999999999</v>
      </c>
      <c r="U53" s="6">
        <v>0.82499999999999996</v>
      </c>
      <c r="V53" s="6">
        <v>0</v>
      </c>
      <c r="W53" s="6">
        <v>0</v>
      </c>
      <c r="X53" s="8">
        <v>0</v>
      </c>
      <c r="Y53" s="8">
        <v>6.7720000000000002</v>
      </c>
      <c r="Z53" s="18">
        <v>314.673</v>
      </c>
      <c r="AA53" s="18">
        <v>27.684000000000001</v>
      </c>
      <c r="AB53" s="9">
        <f t="shared" si="33"/>
        <v>3859.75</v>
      </c>
      <c r="AC53" s="18">
        <f t="shared" si="34"/>
        <v>0</v>
      </c>
    </row>
    <row r="54" spans="1:29" x14ac:dyDescent="0.25">
      <c r="A54" s="38" t="s">
        <v>56</v>
      </c>
      <c r="B54" s="8">
        <f t="shared" si="3"/>
        <v>272.2</v>
      </c>
      <c r="C54" s="7">
        <v>272.2</v>
      </c>
      <c r="D54" s="8">
        <v>0</v>
      </c>
      <c r="E54" s="39">
        <f t="shared" si="4"/>
        <v>951.9</v>
      </c>
      <c r="F54" s="3">
        <v>951.9</v>
      </c>
      <c r="G54" s="8">
        <v>0</v>
      </c>
      <c r="H54" s="8">
        <v>53.1</v>
      </c>
      <c r="I54" s="8">
        <v>672.2</v>
      </c>
      <c r="J54" s="6">
        <f t="shared" si="29"/>
        <v>102.93300000000001</v>
      </c>
      <c r="K54" s="6">
        <f t="shared" si="30"/>
        <v>1053.7259999999999</v>
      </c>
      <c r="L54" s="6">
        <f t="shared" si="31"/>
        <v>37.347000000000001</v>
      </c>
      <c r="M54" s="3">
        <v>102.93300000000001</v>
      </c>
      <c r="N54" s="3">
        <v>1061.386</v>
      </c>
      <c r="O54" s="4">
        <v>7.66</v>
      </c>
      <c r="P54" s="39">
        <v>37.347000000000001</v>
      </c>
      <c r="Q54" s="10">
        <f t="shared" si="32"/>
        <v>8657.0210000000006</v>
      </c>
      <c r="R54" s="10">
        <v>935.23900000000003</v>
      </c>
      <c r="S54" s="10">
        <v>0</v>
      </c>
      <c r="T54" s="6">
        <v>7720.8789999999999</v>
      </c>
      <c r="U54" s="6">
        <v>0.90300000000000002</v>
      </c>
      <c r="V54" s="6">
        <v>2.5470000000000002</v>
      </c>
      <c r="W54" s="6">
        <v>88.724999999999994</v>
      </c>
      <c r="X54" s="8">
        <v>88.724999999999994</v>
      </c>
      <c r="Y54" s="8">
        <v>27.681000000000001</v>
      </c>
      <c r="Z54" s="18">
        <v>3123.9140000000002</v>
      </c>
      <c r="AA54" s="18">
        <v>885.85799999999995</v>
      </c>
      <c r="AB54" s="9">
        <f t="shared" si="33"/>
        <v>15043.294000000005</v>
      </c>
      <c r="AC54" s="18">
        <f t="shared" si="34"/>
        <v>0</v>
      </c>
    </row>
    <row r="55" spans="1:29" x14ac:dyDescent="0.25">
      <c r="A55" s="1" t="s">
        <v>102</v>
      </c>
      <c r="B55" s="2">
        <f t="shared" ref="B55:P55" si="35">SUM(B56:B69)</f>
        <v>7682.7</v>
      </c>
      <c r="C55" s="2">
        <f t="shared" si="35"/>
        <v>7346.0999999999995</v>
      </c>
      <c r="D55" s="2">
        <f t="shared" si="35"/>
        <v>336.59999999999997</v>
      </c>
      <c r="E55" s="2">
        <f t="shared" si="35"/>
        <v>14956.499999999998</v>
      </c>
      <c r="F55" s="2">
        <f t="shared" si="35"/>
        <v>14917.299999999996</v>
      </c>
      <c r="G55" s="2">
        <f t="shared" si="35"/>
        <v>39.200000000000003</v>
      </c>
      <c r="H55" s="2">
        <f t="shared" si="35"/>
        <v>1637.6</v>
      </c>
      <c r="I55" s="2">
        <f t="shared" si="35"/>
        <v>3976.6</v>
      </c>
      <c r="J55" s="2">
        <f t="shared" si="35"/>
        <v>1431.7510000000002</v>
      </c>
      <c r="K55" s="2">
        <f t="shared" si="35"/>
        <v>29201.657999999999</v>
      </c>
      <c r="L55" s="2">
        <f t="shared" si="35"/>
        <v>1302.2919999999999</v>
      </c>
      <c r="M55" s="2">
        <f t="shared" si="35"/>
        <v>1431.7510000000002</v>
      </c>
      <c r="N55" s="2">
        <f t="shared" si="35"/>
        <v>29267.688999999998</v>
      </c>
      <c r="O55" s="2">
        <f t="shared" si="35"/>
        <v>66.030999999999992</v>
      </c>
      <c r="P55" s="2">
        <f t="shared" si="35"/>
        <v>1302.2919999999999</v>
      </c>
      <c r="Q55" s="2">
        <f t="shared" ref="Q55:AC55" si="36">SUM(Q56:Q69)</f>
        <v>121068.15100000001</v>
      </c>
      <c r="R55" s="2">
        <f t="shared" si="36"/>
        <v>4713.2139999999999</v>
      </c>
      <c r="S55" s="2">
        <f t="shared" si="36"/>
        <v>4.1859999999999999</v>
      </c>
      <c r="T55" s="2">
        <f t="shared" si="36"/>
        <v>116122.285</v>
      </c>
      <c r="U55" s="2">
        <f t="shared" si="36"/>
        <v>228.46599999999995</v>
      </c>
      <c r="V55" s="2">
        <f t="shared" si="36"/>
        <v>324.13299999999998</v>
      </c>
      <c r="W55" s="2">
        <f>SUM(W56:W69)</f>
        <v>767.94800000000009</v>
      </c>
      <c r="X55" s="2">
        <f>SUM(X56:X69)</f>
        <v>478.24799999999999</v>
      </c>
      <c r="Y55" s="2">
        <f t="shared" si="36"/>
        <v>327.19800000000004</v>
      </c>
      <c r="Z55" s="2">
        <f t="shared" si="36"/>
        <v>35118.799999999996</v>
      </c>
      <c r="AA55" s="2">
        <f t="shared" si="36"/>
        <v>11067.306000000002</v>
      </c>
      <c r="AB55" s="2">
        <f t="shared" si="36"/>
        <v>217795.33099999998</v>
      </c>
      <c r="AC55" s="2">
        <f t="shared" si="36"/>
        <v>375.8</v>
      </c>
    </row>
    <row r="56" spans="1:29" x14ac:dyDescent="0.25">
      <c r="A56" s="38" t="s">
        <v>103</v>
      </c>
      <c r="B56" s="8">
        <f t="shared" si="3"/>
        <v>962.9</v>
      </c>
      <c r="C56" s="7">
        <v>962.9</v>
      </c>
      <c r="D56" s="8">
        <v>0</v>
      </c>
      <c r="E56" s="39">
        <f t="shared" si="4"/>
        <v>863.6</v>
      </c>
      <c r="F56" s="3">
        <v>863.6</v>
      </c>
      <c r="G56" s="8">
        <v>0</v>
      </c>
      <c r="H56" s="8">
        <v>0</v>
      </c>
      <c r="I56" s="8">
        <v>443.6</v>
      </c>
      <c r="J56" s="6">
        <f t="shared" ref="J56:J69" si="37">M56</f>
        <v>250.23599999999999</v>
      </c>
      <c r="K56" s="6">
        <f t="shared" ref="K56:K69" si="38">N56-O56</f>
        <v>13080.52</v>
      </c>
      <c r="L56" s="6">
        <f t="shared" ref="L56:L69" si="39">P56</f>
        <v>126.898</v>
      </c>
      <c r="M56" s="3">
        <v>250.23599999999999</v>
      </c>
      <c r="N56" s="3">
        <v>13080.52</v>
      </c>
      <c r="O56" s="4">
        <v>0</v>
      </c>
      <c r="P56" s="39">
        <v>126.898</v>
      </c>
      <c r="Q56" s="10">
        <f t="shared" ref="Q56:Q69" si="40">R56+S56+T56+U56</f>
        <v>26434.089</v>
      </c>
      <c r="R56" s="10">
        <v>0</v>
      </c>
      <c r="S56" s="10">
        <v>0</v>
      </c>
      <c r="T56" s="6">
        <v>26350.319</v>
      </c>
      <c r="U56" s="6">
        <v>83.77</v>
      </c>
      <c r="V56" s="6">
        <v>30.1</v>
      </c>
      <c r="W56" s="6">
        <v>0</v>
      </c>
      <c r="X56" s="8">
        <v>0</v>
      </c>
      <c r="Y56" s="8">
        <v>47.539000000000001</v>
      </c>
      <c r="Z56" s="18">
        <v>5011.5249999999996</v>
      </c>
      <c r="AA56" s="18">
        <v>1377.9059999999999</v>
      </c>
      <c r="AB56" s="9">
        <f t="shared" ref="AB56:AB69" si="41">Q56+J56+K56+L56+E56+B56+H56+I56+V56+Y56+W56+Z56</f>
        <v>47251.006999999998</v>
      </c>
      <c r="AC56" s="18">
        <f t="shared" ref="AC56:AC69" si="42">G56+D56</f>
        <v>0</v>
      </c>
    </row>
    <row r="57" spans="1:29" x14ac:dyDescent="0.25">
      <c r="A57" s="38" t="s">
        <v>57</v>
      </c>
      <c r="B57" s="8">
        <f t="shared" si="3"/>
        <v>258.7</v>
      </c>
      <c r="C57" s="7">
        <v>258.7</v>
      </c>
      <c r="D57" s="8">
        <v>0</v>
      </c>
      <c r="E57" s="39">
        <f t="shared" si="4"/>
        <v>398.7</v>
      </c>
      <c r="F57" s="3">
        <v>398.7</v>
      </c>
      <c r="G57" s="8">
        <v>0</v>
      </c>
      <c r="H57" s="8">
        <v>115</v>
      </c>
      <c r="I57" s="8">
        <v>71.599999999999994</v>
      </c>
      <c r="J57" s="6">
        <f t="shared" si="37"/>
        <v>32.618000000000002</v>
      </c>
      <c r="K57" s="6">
        <f t="shared" si="38"/>
        <v>658.15600000000006</v>
      </c>
      <c r="L57" s="6">
        <f t="shared" si="39"/>
        <v>10.164</v>
      </c>
      <c r="M57" s="3">
        <v>32.618000000000002</v>
      </c>
      <c r="N57" s="3">
        <v>661.74800000000005</v>
      </c>
      <c r="O57" s="4">
        <v>3.5920000000000001</v>
      </c>
      <c r="P57" s="39">
        <v>10.164</v>
      </c>
      <c r="Q57" s="10">
        <f t="shared" si="40"/>
        <v>3256.471</v>
      </c>
      <c r="R57" s="10">
        <v>0</v>
      </c>
      <c r="S57" s="10">
        <v>0</v>
      </c>
      <c r="T57" s="6">
        <v>3256.471</v>
      </c>
      <c r="U57" s="6">
        <v>0</v>
      </c>
      <c r="V57" s="6">
        <v>59.122999999999998</v>
      </c>
      <c r="W57" s="6">
        <v>0</v>
      </c>
      <c r="X57" s="8">
        <v>0</v>
      </c>
      <c r="Y57" s="8">
        <v>8.4139999999999997</v>
      </c>
      <c r="Z57" s="18">
        <v>704.39300000000003</v>
      </c>
      <c r="AA57" s="18">
        <v>244.953</v>
      </c>
      <c r="AB57" s="9">
        <f t="shared" si="41"/>
        <v>5573.3389999999999</v>
      </c>
      <c r="AC57" s="18">
        <f t="shared" si="42"/>
        <v>0</v>
      </c>
    </row>
    <row r="58" spans="1:29" x14ac:dyDescent="0.25">
      <c r="A58" s="38" t="s">
        <v>58</v>
      </c>
      <c r="B58" s="8">
        <f t="shared" si="3"/>
        <v>220.9</v>
      </c>
      <c r="C58" s="7">
        <v>220.9</v>
      </c>
      <c r="D58" s="8">
        <v>0</v>
      </c>
      <c r="E58" s="39">
        <f t="shared" si="4"/>
        <v>192.6</v>
      </c>
      <c r="F58" s="3">
        <v>192.6</v>
      </c>
      <c r="G58" s="8">
        <v>0</v>
      </c>
      <c r="H58" s="8">
        <v>0</v>
      </c>
      <c r="I58" s="8">
        <v>229.2</v>
      </c>
      <c r="J58" s="6">
        <f t="shared" si="37"/>
        <v>30.736000000000001</v>
      </c>
      <c r="K58" s="6">
        <f t="shared" si="38"/>
        <v>355.303</v>
      </c>
      <c r="L58" s="6">
        <f t="shared" si="39"/>
        <v>88.346000000000004</v>
      </c>
      <c r="M58" s="3">
        <v>30.736000000000001</v>
      </c>
      <c r="N58" s="3">
        <v>355.399</v>
      </c>
      <c r="O58" s="4">
        <v>9.6000000000000002E-2</v>
      </c>
      <c r="P58" s="39">
        <v>88.346000000000004</v>
      </c>
      <c r="Q58" s="10">
        <f t="shared" si="40"/>
        <v>3344.1019999999999</v>
      </c>
      <c r="R58" s="10">
        <v>0</v>
      </c>
      <c r="S58" s="10">
        <v>0</v>
      </c>
      <c r="T58" s="6">
        <v>3344.1019999999999</v>
      </c>
      <c r="U58" s="6">
        <v>0</v>
      </c>
      <c r="V58" s="6">
        <v>0</v>
      </c>
      <c r="W58" s="6">
        <v>0</v>
      </c>
      <c r="X58" s="8">
        <v>0</v>
      </c>
      <c r="Y58" s="8">
        <v>10.878</v>
      </c>
      <c r="Z58" s="18">
        <v>719.13599999999997</v>
      </c>
      <c r="AA58" s="18">
        <v>276.03899999999999</v>
      </c>
      <c r="AB58" s="9">
        <f t="shared" si="41"/>
        <v>5191.2009999999991</v>
      </c>
      <c r="AC58" s="18">
        <f t="shared" si="42"/>
        <v>0</v>
      </c>
    </row>
    <row r="59" spans="1:29" x14ac:dyDescent="0.25">
      <c r="A59" s="38" t="s">
        <v>59</v>
      </c>
      <c r="B59" s="8">
        <f t="shared" si="3"/>
        <v>1242.2</v>
      </c>
      <c r="C59" s="7">
        <v>920.5</v>
      </c>
      <c r="D59" s="8">
        <v>321.7</v>
      </c>
      <c r="E59" s="39">
        <f t="shared" si="4"/>
        <v>5339.6</v>
      </c>
      <c r="F59" s="3">
        <v>5339.6</v>
      </c>
      <c r="G59" s="8">
        <v>0</v>
      </c>
      <c r="H59" s="8">
        <v>233</v>
      </c>
      <c r="I59" s="8">
        <v>295.8</v>
      </c>
      <c r="J59" s="6">
        <f t="shared" si="37"/>
        <v>218.62100000000001</v>
      </c>
      <c r="K59" s="6">
        <f t="shared" si="38"/>
        <v>2612.9349999999999</v>
      </c>
      <c r="L59" s="6">
        <f t="shared" si="39"/>
        <v>0</v>
      </c>
      <c r="M59" s="3">
        <v>218.62100000000001</v>
      </c>
      <c r="N59" s="3">
        <v>2641.9189999999999</v>
      </c>
      <c r="O59" s="4">
        <v>28.984000000000002</v>
      </c>
      <c r="P59" s="39">
        <v>0</v>
      </c>
      <c r="Q59" s="10">
        <f t="shared" si="40"/>
        <v>15450.848</v>
      </c>
      <c r="R59" s="10">
        <v>0</v>
      </c>
      <c r="S59" s="10">
        <v>0</v>
      </c>
      <c r="T59" s="6">
        <v>15449.906999999999</v>
      </c>
      <c r="U59" s="6">
        <v>0.94099999999999995</v>
      </c>
      <c r="V59" s="6">
        <v>0</v>
      </c>
      <c r="W59" s="6">
        <v>158</v>
      </c>
      <c r="X59" s="8">
        <v>0</v>
      </c>
      <c r="Y59" s="8">
        <v>36.561999999999998</v>
      </c>
      <c r="Z59" s="18">
        <v>5488.25</v>
      </c>
      <c r="AA59" s="6">
        <v>1549.1990000000001</v>
      </c>
      <c r="AB59" s="9">
        <f t="shared" si="41"/>
        <v>31075.816000000003</v>
      </c>
      <c r="AC59" s="18">
        <f t="shared" si="42"/>
        <v>321.7</v>
      </c>
    </row>
    <row r="60" spans="1:29" x14ac:dyDescent="0.25">
      <c r="A60" s="38" t="s">
        <v>60</v>
      </c>
      <c r="B60" s="8">
        <f t="shared" si="3"/>
        <v>443.1</v>
      </c>
      <c r="C60" s="7">
        <v>443.1</v>
      </c>
      <c r="D60" s="8">
        <v>0</v>
      </c>
      <c r="E60" s="39">
        <f t="shared" si="4"/>
        <v>665.5</v>
      </c>
      <c r="F60" s="3">
        <v>665.5</v>
      </c>
      <c r="G60" s="8">
        <v>0</v>
      </c>
      <c r="H60" s="8">
        <v>669</v>
      </c>
      <c r="I60" s="8">
        <v>290</v>
      </c>
      <c r="J60" s="6">
        <f t="shared" si="37"/>
        <v>87.064999999999998</v>
      </c>
      <c r="K60" s="6">
        <f t="shared" si="38"/>
        <v>1449.7550000000001</v>
      </c>
      <c r="L60" s="6">
        <f t="shared" si="39"/>
        <v>188.21</v>
      </c>
      <c r="M60" s="3">
        <v>87.064999999999998</v>
      </c>
      <c r="N60" s="3">
        <v>1463.2370000000001</v>
      </c>
      <c r="O60" s="4">
        <v>13.481999999999999</v>
      </c>
      <c r="P60" s="39">
        <v>188.21</v>
      </c>
      <c r="Q60" s="10">
        <f t="shared" si="40"/>
        <v>5159.8610000000008</v>
      </c>
      <c r="R60" s="10">
        <v>271.85000000000002</v>
      </c>
      <c r="S60" s="10">
        <v>0</v>
      </c>
      <c r="T60" s="6">
        <v>4873.9080000000004</v>
      </c>
      <c r="U60" s="6">
        <v>14.103</v>
      </c>
      <c r="V60" s="6">
        <v>18.898</v>
      </c>
      <c r="W60" s="6">
        <v>131.69999999999999</v>
      </c>
      <c r="X60" s="8">
        <v>0</v>
      </c>
      <c r="Y60" s="8">
        <v>14.843999999999999</v>
      </c>
      <c r="Z60" s="18">
        <v>2041.82</v>
      </c>
      <c r="AA60" s="18">
        <v>633.67100000000005</v>
      </c>
      <c r="AB60" s="9">
        <f t="shared" si="41"/>
        <v>11159.753000000001</v>
      </c>
      <c r="AC60" s="18">
        <f t="shared" si="42"/>
        <v>0</v>
      </c>
    </row>
    <row r="61" spans="1:29" x14ac:dyDescent="0.25">
      <c r="A61" s="38" t="s">
        <v>61</v>
      </c>
      <c r="B61" s="8">
        <f t="shared" si="3"/>
        <v>385.9</v>
      </c>
      <c r="C61" s="7">
        <v>383.2</v>
      </c>
      <c r="D61" s="8">
        <v>2.7</v>
      </c>
      <c r="E61" s="39">
        <f t="shared" si="4"/>
        <v>312</v>
      </c>
      <c r="F61" s="3">
        <v>283.39999999999998</v>
      </c>
      <c r="G61" s="8">
        <v>28.6</v>
      </c>
      <c r="H61" s="8">
        <v>0</v>
      </c>
      <c r="I61" s="8">
        <v>274.39999999999998</v>
      </c>
      <c r="J61" s="6">
        <f t="shared" si="37"/>
        <v>72.224999999999994</v>
      </c>
      <c r="K61" s="6">
        <f t="shared" si="38"/>
        <v>1126.4479999999999</v>
      </c>
      <c r="L61" s="6">
        <f t="shared" si="39"/>
        <v>7.6619999999999999</v>
      </c>
      <c r="M61" s="3">
        <v>72.224999999999994</v>
      </c>
      <c r="N61" s="3">
        <v>1126.83</v>
      </c>
      <c r="O61" s="4">
        <v>0.38200000000000001</v>
      </c>
      <c r="P61" s="39">
        <v>7.6619999999999999</v>
      </c>
      <c r="Q61" s="10">
        <f t="shared" si="40"/>
        <v>6890.6790000000001</v>
      </c>
      <c r="R61" s="10">
        <v>0</v>
      </c>
      <c r="S61" s="10">
        <v>0</v>
      </c>
      <c r="T61" s="6">
        <v>6890.6790000000001</v>
      </c>
      <c r="U61" s="6">
        <v>0</v>
      </c>
      <c r="V61" s="6">
        <v>64.459000000000003</v>
      </c>
      <c r="W61" s="6">
        <v>0</v>
      </c>
      <c r="X61" s="8">
        <v>0</v>
      </c>
      <c r="Y61" s="8">
        <v>18.221</v>
      </c>
      <c r="Z61" s="18">
        <v>1541.5150000000001</v>
      </c>
      <c r="AA61" s="18">
        <v>481.214</v>
      </c>
      <c r="AB61" s="9">
        <f t="shared" si="41"/>
        <v>10693.509</v>
      </c>
      <c r="AC61" s="18">
        <f t="shared" si="42"/>
        <v>31.3</v>
      </c>
    </row>
    <row r="62" spans="1:29" x14ac:dyDescent="0.25">
      <c r="A62" s="38" t="s">
        <v>62</v>
      </c>
      <c r="B62" s="8">
        <f t="shared" si="3"/>
        <v>879.4</v>
      </c>
      <c r="C62" s="7">
        <v>879.4</v>
      </c>
      <c r="D62" s="8">
        <v>0</v>
      </c>
      <c r="E62" s="39">
        <f t="shared" si="4"/>
        <v>1103.5</v>
      </c>
      <c r="F62" s="3">
        <v>1103.5</v>
      </c>
      <c r="G62" s="8">
        <v>0</v>
      </c>
      <c r="H62" s="8">
        <v>278</v>
      </c>
      <c r="I62" s="8">
        <v>399.3</v>
      </c>
      <c r="J62" s="6">
        <f t="shared" si="37"/>
        <v>90.731999999999999</v>
      </c>
      <c r="K62" s="6">
        <f t="shared" si="38"/>
        <v>1453.616</v>
      </c>
      <c r="L62" s="6">
        <f t="shared" si="39"/>
        <v>0.63</v>
      </c>
      <c r="M62" s="3">
        <v>90.731999999999999</v>
      </c>
      <c r="N62" s="3">
        <v>1454.152</v>
      </c>
      <c r="O62" s="4">
        <v>0.53600000000000003</v>
      </c>
      <c r="P62" s="39">
        <v>0.63</v>
      </c>
      <c r="Q62" s="10">
        <f t="shared" si="40"/>
        <v>9094.2649999999994</v>
      </c>
      <c r="R62" s="10">
        <v>969.63400000000001</v>
      </c>
      <c r="S62" s="10">
        <v>0</v>
      </c>
      <c r="T62" s="6">
        <v>8120.59</v>
      </c>
      <c r="U62" s="6">
        <v>4.0410000000000004</v>
      </c>
      <c r="V62" s="6">
        <v>14.307</v>
      </c>
      <c r="W62" s="6">
        <v>113.10299999999999</v>
      </c>
      <c r="X62" s="8">
        <v>113.10299999999999</v>
      </c>
      <c r="Y62" s="8">
        <v>21.757000000000001</v>
      </c>
      <c r="Z62" s="18">
        <v>2637.444</v>
      </c>
      <c r="AA62" s="18">
        <v>838.54300000000001</v>
      </c>
      <c r="AB62" s="9">
        <f t="shared" si="41"/>
        <v>16086.053999999996</v>
      </c>
      <c r="AC62" s="18">
        <f t="shared" si="42"/>
        <v>0</v>
      </c>
    </row>
    <row r="63" spans="1:29" x14ac:dyDescent="0.25">
      <c r="A63" s="38" t="s">
        <v>63</v>
      </c>
      <c r="B63" s="8">
        <f t="shared" si="3"/>
        <v>208</v>
      </c>
      <c r="C63" s="7">
        <v>208</v>
      </c>
      <c r="D63" s="8">
        <v>0</v>
      </c>
      <c r="E63" s="39">
        <f t="shared" si="4"/>
        <v>732.8</v>
      </c>
      <c r="F63" s="3">
        <v>732.8</v>
      </c>
      <c r="G63" s="8">
        <v>0</v>
      </c>
      <c r="H63" s="8">
        <v>0</v>
      </c>
      <c r="I63" s="8">
        <v>161.9</v>
      </c>
      <c r="J63" s="6">
        <f t="shared" si="37"/>
        <v>89.463999999999999</v>
      </c>
      <c r="K63" s="6">
        <f t="shared" si="38"/>
        <v>1788.9690000000001</v>
      </c>
      <c r="L63" s="6">
        <f t="shared" si="39"/>
        <v>30.085000000000001</v>
      </c>
      <c r="M63" s="3">
        <v>89.463999999999999</v>
      </c>
      <c r="N63" s="3">
        <v>1789.65</v>
      </c>
      <c r="O63" s="4">
        <v>0.68100000000000005</v>
      </c>
      <c r="P63" s="39">
        <v>30.085000000000001</v>
      </c>
      <c r="Q63" s="10">
        <f t="shared" si="40"/>
        <v>7781.6530000000002</v>
      </c>
      <c r="R63" s="10">
        <v>125.539</v>
      </c>
      <c r="S63" s="10">
        <v>0</v>
      </c>
      <c r="T63" s="6">
        <v>7655.2960000000003</v>
      </c>
      <c r="U63" s="6">
        <v>0.81799999999999995</v>
      </c>
      <c r="V63" s="6">
        <v>0</v>
      </c>
      <c r="W63" s="6">
        <v>77.599000000000004</v>
      </c>
      <c r="X63" s="8">
        <v>77.599000000000004</v>
      </c>
      <c r="Y63" s="8">
        <v>13.214</v>
      </c>
      <c r="Z63" s="18">
        <v>1273.32</v>
      </c>
      <c r="AA63" s="18">
        <v>461.13900000000001</v>
      </c>
      <c r="AB63" s="9">
        <f t="shared" si="41"/>
        <v>12157.003999999997</v>
      </c>
      <c r="AC63" s="18">
        <f t="shared" si="42"/>
        <v>0</v>
      </c>
    </row>
    <row r="64" spans="1:29" x14ac:dyDescent="0.25">
      <c r="A64" s="38" t="s">
        <v>64</v>
      </c>
      <c r="B64" s="8">
        <f t="shared" si="3"/>
        <v>787</v>
      </c>
      <c r="C64" s="7">
        <v>787</v>
      </c>
      <c r="D64" s="8">
        <v>0</v>
      </c>
      <c r="E64" s="39">
        <f t="shared" si="4"/>
        <v>2033.5</v>
      </c>
      <c r="F64" s="3">
        <v>2033.5</v>
      </c>
      <c r="G64" s="8">
        <v>0</v>
      </c>
      <c r="H64" s="8">
        <v>0</v>
      </c>
      <c r="I64" s="8">
        <v>323.2</v>
      </c>
      <c r="J64" s="6">
        <f t="shared" si="37"/>
        <v>116.07599999999999</v>
      </c>
      <c r="K64" s="6">
        <f t="shared" si="38"/>
        <v>1276.8889999999999</v>
      </c>
      <c r="L64" s="6">
        <f t="shared" si="39"/>
        <v>48.707999999999998</v>
      </c>
      <c r="M64" s="3">
        <v>116.07599999999999</v>
      </c>
      <c r="N64" s="3">
        <v>1282.674</v>
      </c>
      <c r="O64" s="4">
        <v>5.7850000000000001</v>
      </c>
      <c r="P64" s="39">
        <v>48.707999999999998</v>
      </c>
      <c r="Q64" s="10">
        <f t="shared" si="40"/>
        <v>11486.154</v>
      </c>
      <c r="R64" s="10">
        <v>61.615000000000002</v>
      </c>
      <c r="S64" s="10">
        <v>0</v>
      </c>
      <c r="T64" s="6">
        <v>11424.539000000001</v>
      </c>
      <c r="U64" s="6">
        <v>0</v>
      </c>
      <c r="V64" s="6">
        <v>1.8</v>
      </c>
      <c r="W64" s="6">
        <v>140.66499999999999</v>
      </c>
      <c r="X64" s="8">
        <v>140.66499999999999</v>
      </c>
      <c r="Y64" s="8">
        <v>40.22</v>
      </c>
      <c r="Z64" s="18">
        <v>3890.12</v>
      </c>
      <c r="AA64" s="18">
        <v>1370.5809999999999</v>
      </c>
      <c r="AB64" s="9">
        <f t="shared" si="41"/>
        <v>20144.331999999999</v>
      </c>
      <c r="AC64" s="18">
        <f t="shared" si="42"/>
        <v>0</v>
      </c>
    </row>
    <row r="65" spans="1:29" x14ac:dyDescent="0.25">
      <c r="A65" s="38" t="s">
        <v>65</v>
      </c>
      <c r="B65" s="8">
        <f t="shared" si="3"/>
        <v>342.9</v>
      </c>
      <c r="C65" s="7">
        <v>342.9</v>
      </c>
      <c r="D65" s="8">
        <v>0</v>
      </c>
      <c r="E65" s="39">
        <f t="shared" si="4"/>
        <v>263.8</v>
      </c>
      <c r="F65" s="3">
        <v>263.8</v>
      </c>
      <c r="G65" s="8">
        <v>0</v>
      </c>
      <c r="H65" s="8">
        <v>0</v>
      </c>
      <c r="I65" s="8">
        <v>158.80000000000001</v>
      </c>
      <c r="J65" s="6">
        <f t="shared" si="37"/>
        <v>101.586</v>
      </c>
      <c r="K65" s="6">
        <f t="shared" si="38"/>
        <v>686.19</v>
      </c>
      <c r="L65" s="6">
        <f t="shared" si="39"/>
        <v>0.57999999999999996</v>
      </c>
      <c r="M65" s="3">
        <v>101.586</v>
      </c>
      <c r="N65" s="3">
        <v>686.19</v>
      </c>
      <c r="O65" s="4">
        <v>0</v>
      </c>
      <c r="P65" s="39">
        <v>0.57999999999999996</v>
      </c>
      <c r="Q65" s="10">
        <f t="shared" si="40"/>
        <v>7193.4880000000003</v>
      </c>
      <c r="R65" s="10">
        <v>193.005</v>
      </c>
      <c r="S65" s="10">
        <v>0</v>
      </c>
      <c r="T65" s="6">
        <v>6993.451</v>
      </c>
      <c r="U65" s="6">
        <v>7.032</v>
      </c>
      <c r="V65" s="6">
        <v>0</v>
      </c>
      <c r="W65" s="6">
        <v>31.975000000000001</v>
      </c>
      <c r="X65" s="8">
        <v>31.975000000000001</v>
      </c>
      <c r="Y65" s="8">
        <v>18.934000000000001</v>
      </c>
      <c r="Z65" s="18">
        <v>2331.2930000000001</v>
      </c>
      <c r="AA65" s="18">
        <v>777.33900000000006</v>
      </c>
      <c r="AB65" s="9">
        <f t="shared" si="41"/>
        <v>11129.545999999998</v>
      </c>
      <c r="AC65" s="18">
        <f t="shared" si="42"/>
        <v>0</v>
      </c>
    </row>
    <row r="66" spans="1:29" x14ac:dyDescent="0.25">
      <c r="A66" s="38" t="s">
        <v>66</v>
      </c>
      <c r="B66" s="8">
        <f t="shared" si="3"/>
        <v>187.5</v>
      </c>
      <c r="C66" s="7">
        <v>187.5</v>
      </c>
      <c r="D66" s="8">
        <v>0</v>
      </c>
      <c r="E66" s="39">
        <f t="shared" si="4"/>
        <v>578.59999999999991</v>
      </c>
      <c r="F66" s="3">
        <v>578.29999999999995</v>
      </c>
      <c r="G66" s="8">
        <v>0.3</v>
      </c>
      <c r="H66" s="8">
        <v>246.1</v>
      </c>
      <c r="I66" s="8">
        <v>278.7</v>
      </c>
      <c r="J66" s="6">
        <f t="shared" si="37"/>
        <v>75.153000000000006</v>
      </c>
      <c r="K66" s="6">
        <f t="shared" si="38"/>
        <v>1317.95</v>
      </c>
      <c r="L66" s="6">
        <f t="shared" si="39"/>
        <v>0</v>
      </c>
      <c r="M66" s="3">
        <v>75.153000000000006</v>
      </c>
      <c r="N66" s="3">
        <v>1317.95</v>
      </c>
      <c r="O66" s="4">
        <v>0</v>
      </c>
      <c r="P66" s="39">
        <v>0</v>
      </c>
      <c r="Q66" s="10">
        <f t="shared" si="40"/>
        <v>5098.9369999999999</v>
      </c>
      <c r="R66" s="10">
        <v>940.63400000000001</v>
      </c>
      <c r="S66" s="10">
        <v>0</v>
      </c>
      <c r="T66" s="6">
        <v>4151.1260000000002</v>
      </c>
      <c r="U66" s="6">
        <v>7.1769999999999996</v>
      </c>
      <c r="V66" s="6">
        <v>41.18</v>
      </c>
      <c r="W66" s="6">
        <v>0</v>
      </c>
      <c r="X66" s="8">
        <v>0</v>
      </c>
      <c r="Y66" s="8">
        <v>22.486999999999998</v>
      </c>
      <c r="Z66" s="18">
        <v>1479.55</v>
      </c>
      <c r="AA66" s="18">
        <v>527.67700000000002</v>
      </c>
      <c r="AB66" s="9">
        <f t="shared" si="41"/>
        <v>9326.1569999999992</v>
      </c>
      <c r="AC66" s="18">
        <f t="shared" si="42"/>
        <v>0.3</v>
      </c>
    </row>
    <row r="67" spans="1:29" x14ac:dyDescent="0.25">
      <c r="A67" s="38" t="s">
        <v>67</v>
      </c>
      <c r="B67" s="8">
        <f t="shared" si="3"/>
        <v>896.1</v>
      </c>
      <c r="C67" s="7">
        <v>883.9</v>
      </c>
      <c r="D67" s="8">
        <v>12.2</v>
      </c>
      <c r="E67" s="39">
        <f t="shared" si="4"/>
        <v>1141.2</v>
      </c>
      <c r="F67" s="3">
        <v>1130.9000000000001</v>
      </c>
      <c r="G67" s="8">
        <v>10.3</v>
      </c>
      <c r="H67" s="8">
        <v>96.5</v>
      </c>
      <c r="I67" s="8">
        <v>607.4</v>
      </c>
      <c r="J67" s="6">
        <f t="shared" si="37"/>
        <v>110.42700000000001</v>
      </c>
      <c r="K67" s="6">
        <f t="shared" si="38"/>
        <v>1857.0940000000001</v>
      </c>
      <c r="L67" s="6">
        <f t="shared" si="39"/>
        <v>13.641999999999999</v>
      </c>
      <c r="M67" s="3">
        <v>110.42700000000001</v>
      </c>
      <c r="N67" s="3">
        <v>1864.567</v>
      </c>
      <c r="O67" s="4">
        <v>7.4729999999999999</v>
      </c>
      <c r="P67" s="39">
        <v>13.641999999999999</v>
      </c>
      <c r="Q67" s="10">
        <f t="shared" si="40"/>
        <v>7879.1329999999998</v>
      </c>
      <c r="R67" s="10">
        <v>1735.8579999999999</v>
      </c>
      <c r="S67" s="10">
        <v>3.6230000000000002</v>
      </c>
      <c r="T67" s="6">
        <v>6123.2719999999999</v>
      </c>
      <c r="U67" s="6">
        <v>16.38</v>
      </c>
      <c r="V67" s="6">
        <v>94.266000000000005</v>
      </c>
      <c r="W67" s="6">
        <v>114.90600000000001</v>
      </c>
      <c r="X67" s="8">
        <v>114.90600000000001</v>
      </c>
      <c r="Y67" s="8">
        <v>28.791</v>
      </c>
      <c r="Z67" s="18">
        <v>4205.0919999999996</v>
      </c>
      <c r="AA67" s="18">
        <v>1235.8879999999999</v>
      </c>
      <c r="AB67" s="9">
        <f t="shared" si="41"/>
        <v>17044.550999999999</v>
      </c>
      <c r="AC67" s="18">
        <f t="shared" si="42"/>
        <v>22.5</v>
      </c>
    </row>
    <row r="68" spans="1:29" x14ac:dyDescent="0.25">
      <c r="A68" s="38" t="s">
        <v>68</v>
      </c>
      <c r="B68" s="8">
        <f t="shared" si="3"/>
        <v>638.1</v>
      </c>
      <c r="C68" s="7">
        <v>638.1</v>
      </c>
      <c r="D68" s="8">
        <v>0</v>
      </c>
      <c r="E68" s="39">
        <f t="shared" si="4"/>
        <v>817.3</v>
      </c>
      <c r="F68" s="3">
        <v>817.3</v>
      </c>
      <c r="G68" s="8">
        <v>0</v>
      </c>
      <c r="H68" s="8">
        <v>0</v>
      </c>
      <c r="I68" s="8">
        <v>167.4</v>
      </c>
      <c r="J68" s="6">
        <f t="shared" si="37"/>
        <v>110.27500000000001</v>
      </c>
      <c r="K68" s="6">
        <f t="shared" si="38"/>
        <v>1107.2629999999999</v>
      </c>
      <c r="L68" s="6">
        <f t="shared" si="39"/>
        <v>784.14099999999996</v>
      </c>
      <c r="M68" s="3">
        <v>110.27500000000001</v>
      </c>
      <c r="N68" s="3">
        <v>1112.2829999999999</v>
      </c>
      <c r="O68" s="4">
        <v>5.0199999999999996</v>
      </c>
      <c r="P68" s="39">
        <v>784.14099999999996</v>
      </c>
      <c r="Q68" s="10">
        <f t="shared" si="40"/>
        <v>8133.1669999999995</v>
      </c>
      <c r="R68" s="10">
        <v>23.896000000000001</v>
      </c>
      <c r="S68" s="10">
        <v>0</v>
      </c>
      <c r="T68" s="6">
        <v>8101.125</v>
      </c>
      <c r="U68" s="6">
        <v>8.1460000000000008</v>
      </c>
      <c r="V68" s="6">
        <v>0</v>
      </c>
      <c r="W68" s="6">
        <v>0</v>
      </c>
      <c r="X68" s="8">
        <v>0</v>
      </c>
      <c r="Y68" s="8">
        <v>29.696000000000002</v>
      </c>
      <c r="Z68" s="18">
        <v>2591.681</v>
      </c>
      <c r="AA68" s="18">
        <v>872.101</v>
      </c>
      <c r="AB68" s="9">
        <f t="shared" si="41"/>
        <v>14379.022999999997</v>
      </c>
      <c r="AC68" s="18">
        <f t="shared" si="42"/>
        <v>0</v>
      </c>
    </row>
    <row r="69" spans="1:29" x14ac:dyDescent="0.25">
      <c r="A69" s="38" t="s">
        <v>69</v>
      </c>
      <c r="B69" s="8">
        <f t="shared" si="3"/>
        <v>230</v>
      </c>
      <c r="C69" s="7">
        <v>230</v>
      </c>
      <c r="D69" s="8">
        <v>0</v>
      </c>
      <c r="E69" s="39">
        <f t="shared" si="4"/>
        <v>513.79999999999995</v>
      </c>
      <c r="F69" s="3">
        <v>513.79999999999995</v>
      </c>
      <c r="G69" s="8">
        <v>0</v>
      </c>
      <c r="H69" s="8">
        <v>0</v>
      </c>
      <c r="I69" s="8">
        <v>275.3</v>
      </c>
      <c r="J69" s="6">
        <f t="shared" si="37"/>
        <v>46.536999999999999</v>
      </c>
      <c r="K69" s="6">
        <f t="shared" si="38"/>
        <v>430.57</v>
      </c>
      <c r="L69" s="6">
        <f t="shared" si="39"/>
        <v>3.226</v>
      </c>
      <c r="M69" s="3">
        <v>46.536999999999999</v>
      </c>
      <c r="N69" s="3">
        <v>430.57</v>
      </c>
      <c r="O69" s="4">
        <v>0</v>
      </c>
      <c r="P69" s="39">
        <v>3.226</v>
      </c>
      <c r="Q69" s="10">
        <f t="shared" si="40"/>
        <v>3865.3040000000001</v>
      </c>
      <c r="R69" s="10">
        <v>391.18299999999999</v>
      </c>
      <c r="S69" s="10">
        <v>0.56299999999999994</v>
      </c>
      <c r="T69" s="6">
        <v>3387.5</v>
      </c>
      <c r="U69" s="6">
        <v>86.058000000000007</v>
      </c>
      <c r="V69" s="6">
        <v>0</v>
      </c>
      <c r="W69" s="6">
        <v>0</v>
      </c>
      <c r="X69" s="8">
        <v>0</v>
      </c>
      <c r="Y69" s="8">
        <v>15.641</v>
      </c>
      <c r="Z69" s="18">
        <v>1203.6610000000001</v>
      </c>
      <c r="AA69" s="18">
        <v>421.05599999999998</v>
      </c>
      <c r="AB69" s="9">
        <f t="shared" si="41"/>
        <v>6584.0389999999998</v>
      </c>
      <c r="AC69" s="18">
        <f t="shared" si="42"/>
        <v>0</v>
      </c>
    </row>
    <row r="70" spans="1:29" x14ac:dyDescent="0.25">
      <c r="A70" s="1" t="s">
        <v>104</v>
      </c>
      <c r="B70" s="2">
        <f t="shared" ref="B70:P70" si="43">SUM(B71:B76)</f>
        <v>3058</v>
      </c>
      <c r="C70" s="2">
        <f t="shared" si="43"/>
        <v>2931.2000000000003</v>
      </c>
      <c r="D70" s="2">
        <f t="shared" si="43"/>
        <v>126.8</v>
      </c>
      <c r="E70" s="2">
        <f t="shared" si="43"/>
        <v>4169</v>
      </c>
      <c r="F70" s="2">
        <f t="shared" si="43"/>
        <v>4165.5</v>
      </c>
      <c r="G70" s="2">
        <f t="shared" si="43"/>
        <v>3.5</v>
      </c>
      <c r="H70" s="2">
        <f t="shared" si="43"/>
        <v>891.90000000000009</v>
      </c>
      <c r="I70" s="2">
        <f t="shared" si="43"/>
        <v>1601.9</v>
      </c>
      <c r="J70" s="2">
        <f t="shared" si="43"/>
        <v>425.02800000000002</v>
      </c>
      <c r="K70" s="2">
        <f t="shared" si="43"/>
        <v>8564.7749999999996</v>
      </c>
      <c r="L70" s="2">
        <f t="shared" si="43"/>
        <v>673.89499999999998</v>
      </c>
      <c r="M70" s="2">
        <f t="shared" si="43"/>
        <v>425.02800000000002</v>
      </c>
      <c r="N70" s="2">
        <f t="shared" si="43"/>
        <v>8676.2669999999998</v>
      </c>
      <c r="O70" s="2">
        <f t="shared" si="43"/>
        <v>111.49199999999999</v>
      </c>
      <c r="P70" s="2">
        <f t="shared" si="43"/>
        <v>673.89499999999998</v>
      </c>
      <c r="Q70" s="2">
        <f t="shared" ref="Q70:AC70" si="44">SUM(Q71:Q76)</f>
        <v>36881.073000000004</v>
      </c>
      <c r="R70" s="2">
        <f t="shared" si="44"/>
        <v>1212.857</v>
      </c>
      <c r="S70" s="2">
        <f t="shared" si="44"/>
        <v>0</v>
      </c>
      <c r="T70" s="2">
        <f t="shared" si="44"/>
        <v>35639.769</v>
      </c>
      <c r="U70" s="2">
        <f t="shared" si="44"/>
        <v>28.447000000000003</v>
      </c>
      <c r="V70" s="2">
        <f t="shared" si="44"/>
        <v>76.775999999999996</v>
      </c>
      <c r="W70" s="2">
        <f>SUM(W71:W76)</f>
        <v>592.80500000000006</v>
      </c>
      <c r="X70" s="2">
        <f>SUM(X71:X76)</f>
        <v>592.80500000000006</v>
      </c>
      <c r="Y70" s="2">
        <f t="shared" si="44"/>
        <v>158.65600000000001</v>
      </c>
      <c r="Z70" s="2">
        <f t="shared" si="44"/>
        <v>18192.410000000003</v>
      </c>
      <c r="AA70" s="2">
        <f t="shared" si="44"/>
        <v>5403.4029999999993</v>
      </c>
      <c r="AB70" s="2">
        <f t="shared" si="44"/>
        <v>75286.217999999993</v>
      </c>
      <c r="AC70" s="2">
        <f t="shared" si="44"/>
        <v>130.30000000000001</v>
      </c>
    </row>
    <row r="71" spans="1:29" x14ac:dyDescent="0.25">
      <c r="A71" s="38" t="s">
        <v>70</v>
      </c>
      <c r="B71" s="8">
        <f t="shared" ref="B71:B99" si="45">C71+D71</f>
        <v>139.69999999999999</v>
      </c>
      <c r="C71" s="7">
        <v>139.69999999999999</v>
      </c>
      <c r="D71" s="8">
        <v>0</v>
      </c>
      <c r="E71" s="39">
        <f t="shared" ref="E71:E99" si="46">F71+G71</f>
        <v>224.6</v>
      </c>
      <c r="F71" s="3">
        <v>221.1</v>
      </c>
      <c r="G71" s="8">
        <v>3.5</v>
      </c>
      <c r="H71" s="8">
        <v>0</v>
      </c>
      <c r="I71" s="8">
        <v>74.3</v>
      </c>
      <c r="J71" s="6">
        <f t="shared" ref="J71:J76" si="47">M71</f>
        <v>84.176000000000002</v>
      </c>
      <c r="K71" s="6">
        <f t="shared" ref="K71:K76" si="48">N71-O71</f>
        <v>530.31599999999992</v>
      </c>
      <c r="L71" s="6">
        <f t="shared" ref="L71:L76" si="49">P71</f>
        <v>9.3010000000000002</v>
      </c>
      <c r="M71" s="3">
        <v>84.176000000000002</v>
      </c>
      <c r="N71" s="3">
        <v>551.48299999999995</v>
      </c>
      <c r="O71" s="4">
        <v>21.167000000000002</v>
      </c>
      <c r="P71" s="39">
        <v>9.3010000000000002</v>
      </c>
      <c r="Q71" s="10">
        <f t="shared" ref="Q71:Q76" si="50">R71+S71+T71+U71</f>
        <v>3750.232</v>
      </c>
      <c r="R71" s="10">
        <v>624.61800000000005</v>
      </c>
      <c r="S71" s="10">
        <v>0</v>
      </c>
      <c r="T71" s="6">
        <v>3125.614</v>
      </c>
      <c r="U71" s="6">
        <v>0</v>
      </c>
      <c r="V71" s="6">
        <v>0</v>
      </c>
      <c r="W71" s="6">
        <v>0</v>
      </c>
      <c r="X71" s="8">
        <v>0</v>
      </c>
      <c r="Y71" s="8">
        <v>10.32</v>
      </c>
      <c r="Z71" s="18">
        <v>478.96600000000001</v>
      </c>
      <c r="AA71" s="18">
        <v>174.125</v>
      </c>
      <c r="AB71" s="9">
        <f t="shared" ref="AB71:AB76" si="51">Q71+J71+K71+L71+E71+B71+H71+I71+V71+Y71+W71+Z71</f>
        <v>5301.911000000001</v>
      </c>
      <c r="AC71" s="18">
        <f t="shared" ref="AC71:AC76" si="52">G71+D71</f>
        <v>3.5</v>
      </c>
    </row>
    <row r="72" spans="1:29" x14ac:dyDescent="0.25">
      <c r="A72" s="38" t="s">
        <v>71</v>
      </c>
      <c r="B72" s="8">
        <f t="shared" si="45"/>
        <v>1336.3999999999999</v>
      </c>
      <c r="C72" s="7">
        <v>1226.5999999999999</v>
      </c>
      <c r="D72" s="8">
        <v>109.8</v>
      </c>
      <c r="E72" s="39">
        <f t="shared" si="46"/>
        <v>1483.8</v>
      </c>
      <c r="F72" s="3">
        <v>1483.8</v>
      </c>
      <c r="G72" s="8">
        <v>0</v>
      </c>
      <c r="H72" s="8">
        <v>462.8</v>
      </c>
      <c r="I72" s="8">
        <v>867.6</v>
      </c>
      <c r="J72" s="6">
        <f t="shared" si="47"/>
        <v>132.83099999999999</v>
      </c>
      <c r="K72" s="6">
        <f t="shared" si="48"/>
        <v>2085.52</v>
      </c>
      <c r="L72" s="6">
        <f t="shared" si="49"/>
        <v>223.684</v>
      </c>
      <c r="M72" s="3">
        <v>132.83099999999999</v>
      </c>
      <c r="N72" s="3">
        <v>2103.4499999999998</v>
      </c>
      <c r="O72" s="4">
        <v>17.93</v>
      </c>
      <c r="P72" s="39">
        <v>223.684</v>
      </c>
      <c r="Q72" s="10">
        <f t="shared" si="50"/>
        <v>11275.621999999999</v>
      </c>
      <c r="R72" s="10">
        <v>47.594000000000001</v>
      </c>
      <c r="S72" s="10">
        <v>0</v>
      </c>
      <c r="T72" s="6">
        <v>11227.699000000001</v>
      </c>
      <c r="U72" s="6">
        <v>0.32900000000000001</v>
      </c>
      <c r="V72" s="6">
        <v>15.832000000000001</v>
      </c>
      <c r="W72" s="6">
        <v>360.50900000000001</v>
      </c>
      <c r="X72" s="8">
        <v>360.50900000000001</v>
      </c>
      <c r="Y72" s="8">
        <v>51.741</v>
      </c>
      <c r="Z72" s="18">
        <v>6856.8</v>
      </c>
      <c r="AA72" s="18">
        <v>2034.4760000000001</v>
      </c>
      <c r="AB72" s="9">
        <f t="shared" si="51"/>
        <v>25153.138999999999</v>
      </c>
      <c r="AC72" s="18">
        <f t="shared" si="52"/>
        <v>109.8</v>
      </c>
    </row>
    <row r="73" spans="1:29" x14ac:dyDescent="0.25">
      <c r="A73" s="38" t="s">
        <v>72</v>
      </c>
      <c r="B73" s="8">
        <f t="shared" si="45"/>
        <v>505.7</v>
      </c>
      <c r="C73" s="7">
        <v>488.7</v>
      </c>
      <c r="D73" s="8">
        <v>17</v>
      </c>
      <c r="E73" s="39">
        <f t="shared" si="46"/>
        <v>1260.3</v>
      </c>
      <c r="F73" s="3">
        <v>1260.3</v>
      </c>
      <c r="G73" s="8">
        <v>0</v>
      </c>
      <c r="H73" s="8">
        <v>0</v>
      </c>
      <c r="I73" s="8">
        <v>141.1</v>
      </c>
      <c r="J73" s="6">
        <f t="shared" si="47"/>
        <v>65.367999999999995</v>
      </c>
      <c r="K73" s="6">
        <f t="shared" si="48"/>
        <v>4080.9029999999998</v>
      </c>
      <c r="L73" s="6">
        <f t="shared" si="49"/>
        <v>354.07</v>
      </c>
      <c r="M73" s="3">
        <v>65.367999999999995</v>
      </c>
      <c r="N73" s="3">
        <v>4153.2979999999998</v>
      </c>
      <c r="O73" s="4">
        <v>72.394999999999996</v>
      </c>
      <c r="P73" s="39">
        <v>354.07</v>
      </c>
      <c r="Q73" s="10">
        <f t="shared" si="50"/>
        <v>6681.7430000000004</v>
      </c>
      <c r="R73" s="10">
        <v>0</v>
      </c>
      <c r="S73" s="10">
        <v>0</v>
      </c>
      <c r="T73" s="6">
        <v>6671.0630000000001</v>
      </c>
      <c r="U73" s="6">
        <v>10.68</v>
      </c>
      <c r="V73" s="6">
        <v>0</v>
      </c>
      <c r="W73" s="6">
        <v>96.287999999999997</v>
      </c>
      <c r="X73" s="8">
        <v>96.287999999999997</v>
      </c>
      <c r="Y73" s="8">
        <v>19.876000000000001</v>
      </c>
      <c r="Z73" s="18">
        <v>2630.6959999999999</v>
      </c>
      <c r="AA73" s="18">
        <v>741.577</v>
      </c>
      <c r="AB73" s="9">
        <f t="shared" si="51"/>
        <v>15836.044000000002</v>
      </c>
      <c r="AC73" s="18">
        <f t="shared" si="52"/>
        <v>17</v>
      </c>
    </row>
    <row r="74" spans="1:29" x14ac:dyDescent="0.25">
      <c r="A74" s="38" t="s">
        <v>73</v>
      </c>
      <c r="B74" s="8">
        <f t="shared" si="45"/>
        <v>832.8</v>
      </c>
      <c r="C74" s="7">
        <v>832.8</v>
      </c>
      <c r="D74" s="8">
        <v>0</v>
      </c>
      <c r="E74" s="39">
        <f t="shared" si="46"/>
        <v>538.5</v>
      </c>
      <c r="F74" s="3">
        <v>538.5</v>
      </c>
      <c r="G74" s="8">
        <v>0</v>
      </c>
      <c r="H74" s="8">
        <v>429.1</v>
      </c>
      <c r="I74" s="8">
        <v>279.7</v>
      </c>
      <c r="J74" s="6">
        <f t="shared" si="47"/>
        <v>87.32</v>
      </c>
      <c r="K74" s="6">
        <f t="shared" si="48"/>
        <v>883.43899999999996</v>
      </c>
      <c r="L74" s="6">
        <f t="shared" si="49"/>
        <v>13.875</v>
      </c>
      <c r="M74" s="3">
        <v>87.32</v>
      </c>
      <c r="N74" s="3">
        <v>883.43899999999996</v>
      </c>
      <c r="O74" s="4">
        <v>0</v>
      </c>
      <c r="P74" s="39">
        <v>13.875</v>
      </c>
      <c r="Q74" s="10">
        <f t="shared" si="50"/>
        <v>10118.546</v>
      </c>
      <c r="R74" s="10">
        <v>318.04599999999999</v>
      </c>
      <c r="S74" s="10">
        <v>0</v>
      </c>
      <c r="T74" s="6">
        <v>9789.8919999999998</v>
      </c>
      <c r="U74" s="6">
        <v>10.608000000000001</v>
      </c>
      <c r="V74" s="6">
        <v>51.868000000000002</v>
      </c>
      <c r="W74" s="6">
        <v>136.00799999999998</v>
      </c>
      <c r="X74" s="8">
        <v>136.00799999999998</v>
      </c>
      <c r="Y74" s="8">
        <v>42.104999999999997</v>
      </c>
      <c r="Z74" s="18">
        <v>4814.058</v>
      </c>
      <c r="AA74" s="18">
        <v>1466.1890000000001</v>
      </c>
      <c r="AB74" s="9">
        <f t="shared" si="51"/>
        <v>18227.319</v>
      </c>
      <c r="AC74" s="18">
        <f t="shared" si="52"/>
        <v>0</v>
      </c>
    </row>
    <row r="75" spans="1:29" x14ac:dyDescent="0.25">
      <c r="A75" s="38" t="s">
        <v>74</v>
      </c>
      <c r="B75" s="8">
        <f t="shared" si="45"/>
        <v>243.4</v>
      </c>
      <c r="C75" s="7">
        <v>243.4</v>
      </c>
      <c r="D75" s="8">
        <v>0</v>
      </c>
      <c r="E75" s="39">
        <f t="shared" si="46"/>
        <v>453.7</v>
      </c>
      <c r="F75" s="3">
        <v>453.7</v>
      </c>
      <c r="G75" s="8">
        <v>0</v>
      </c>
      <c r="H75" s="8">
        <v>0</v>
      </c>
      <c r="I75" s="8">
        <v>221.2</v>
      </c>
      <c r="J75" s="6">
        <f t="shared" si="47"/>
        <v>33.942</v>
      </c>
      <c r="K75" s="6">
        <f t="shared" si="48"/>
        <v>711.15800000000002</v>
      </c>
      <c r="L75" s="6">
        <f t="shared" si="49"/>
        <v>72.965000000000003</v>
      </c>
      <c r="M75" s="3">
        <v>33.942</v>
      </c>
      <c r="N75" s="3">
        <v>711.15800000000002</v>
      </c>
      <c r="O75" s="4">
        <v>0</v>
      </c>
      <c r="P75" s="39">
        <v>72.965000000000003</v>
      </c>
      <c r="Q75" s="10">
        <f t="shared" si="50"/>
        <v>3745.9110000000001</v>
      </c>
      <c r="R75" s="10">
        <v>219.703</v>
      </c>
      <c r="S75" s="10">
        <v>0</v>
      </c>
      <c r="T75" s="6">
        <v>3519.3780000000002</v>
      </c>
      <c r="U75" s="6">
        <v>6.83</v>
      </c>
      <c r="V75" s="6">
        <v>0.72599999999999998</v>
      </c>
      <c r="W75" s="6">
        <v>0</v>
      </c>
      <c r="X75" s="8">
        <v>0</v>
      </c>
      <c r="Y75" s="8">
        <v>23.387</v>
      </c>
      <c r="Z75" s="18">
        <v>2854.2379999999998</v>
      </c>
      <c r="AA75" s="6">
        <v>816.31899999999996</v>
      </c>
      <c r="AB75" s="9">
        <f t="shared" si="51"/>
        <v>8360.6269999999986</v>
      </c>
      <c r="AC75" s="18">
        <f t="shared" si="52"/>
        <v>0</v>
      </c>
    </row>
    <row r="76" spans="1:29" x14ac:dyDescent="0.25">
      <c r="A76" s="38" t="s">
        <v>75</v>
      </c>
      <c r="B76" s="8">
        <f t="shared" si="45"/>
        <v>0</v>
      </c>
      <c r="C76" s="7">
        <v>0</v>
      </c>
      <c r="D76" s="8">
        <v>0</v>
      </c>
      <c r="E76" s="39">
        <f t="shared" si="46"/>
        <v>208.1</v>
      </c>
      <c r="F76" s="3">
        <v>208.1</v>
      </c>
      <c r="G76" s="8">
        <v>0</v>
      </c>
      <c r="H76" s="8">
        <v>0</v>
      </c>
      <c r="I76" s="8">
        <v>18</v>
      </c>
      <c r="J76" s="6">
        <f t="shared" si="47"/>
        <v>21.390999999999998</v>
      </c>
      <c r="K76" s="6">
        <f t="shared" si="48"/>
        <v>273.43900000000002</v>
      </c>
      <c r="L76" s="6">
        <f t="shared" si="49"/>
        <v>0</v>
      </c>
      <c r="M76" s="3">
        <v>21.390999999999998</v>
      </c>
      <c r="N76" s="3">
        <v>273.43900000000002</v>
      </c>
      <c r="O76" s="4">
        <v>0</v>
      </c>
      <c r="P76" s="39">
        <v>0</v>
      </c>
      <c r="Q76" s="10">
        <f t="shared" si="50"/>
        <v>1309.019</v>
      </c>
      <c r="R76" s="10">
        <v>2.8959999999999999</v>
      </c>
      <c r="S76" s="10">
        <v>0</v>
      </c>
      <c r="T76" s="6">
        <v>1306.123</v>
      </c>
      <c r="U76" s="6">
        <v>0</v>
      </c>
      <c r="V76" s="6">
        <v>8.35</v>
      </c>
      <c r="W76" s="6">
        <v>0</v>
      </c>
      <c r="X76" s="8">
        <v>0</v>
      </c>
      <c r="Y76" s="8">
        <v>11.227</v>
      </c>
      <c r="Z76" s="18">
        <v>557.65200000000004</v>
      </c>
      <c r="AA76" s="18">
        <v>170.71700000000001</v>
      </c>
      <c r="AB76" s="9">
        <f t="shared" si="51"/>
        <v>2407.1779999999999</v>
      </c>
      <c r="AC76" s="18">
        <f t="shared" si="52"/>
        <v>0</v>
      </c>
    </row>
    <row r="77" spans="1:29" x14ac:dyDescent="0.25">
      <c r="A77" s="1" t="s">
        <v>105</v>
      </c>
      <c r="B77" s="2">
        <f t="shared" ref="B77:P77" si="53">SUM(B78:B87)</f>
        <v>4671.6000000000004</v>
      </c>
      <c r="C77" s="2">
        <f t="shared" si="53"/>
        <v>4588.8999999999996</v>
      </c>
      <c r="D77" s="2">
        <f t="shared" si="53"/>
        <v>82.7</v>
      </c>
      <c r="E77" s="2">
        <f t="shared" si="53"/>
        <v>6545.0000000000009</v>
      </c>
      <c r="F77" s="2">
        <f t="shared" si="53"/>
        <v>6543.0000000000009</v>
      </c>
      <c r="G77" s="2">
        <f t="shared" si="53"/>
        <v>2</v>
      </c>
      <c r="H77" s="2">
        <f t="shared" si="53"/>
        <v>2339.2999999999997</v>
      </c>
      <c r="I77" s="2">
        <f t="shared" si="53"/>
        <v>3582.8999999999996</v>
      </c>
      <c r="J77" s="2">
        <f t="shared" si="53"/>
        <v>907.81499999999994</v>
      </c>
      <c r="K77" s="2">
        <f t="shared" si="53"/>
        <v>17913.256000000001</v>
      </c>
      <c r="L77" s="2">
        <f t="shared" si="53"/>
        <v>303.93200000000002</v>
      </c>
      <c r="M77" s="2">
        <f t="shared" si="53"/>
        <v>907.81499999999994</v>
      </c>
      <c r="N77" s="2">
        <f t="shared" si="53"/>
        <v>17961.862000000001</v>
      </c>
      <c r="O77" s="2">
        <f t="shared" si="53"/>
        <v>48.606000000000002</v>
      </c>
      <c r="P77" s="2">
        <f t="shared" si="53"/>
        <v>303.93200000000002</v>
      </c>
      <c r="Q77" s="2">
        <f t="shared" ref="Q77:AC77" si="54">SUM(Q78:Q87)</f>
        <v>54922.833000000006</v>
      </c>
      <c r="R77" s="2">
        <f t="shared" si="54"/>
        <v>7996.36</v>
      </c>
      <c r="S77" s="2">
        <f t="shared" si="54"/>
        <v>0</v>
      </c>
      <c r="T77" s="2">
        <f t="shared" si="54"/>
        <v>46824.802000000003</v>
      </c>
      <c r="U77" s="2">
        <f t="shared" si="54"/>
        <v>101.67099999999999</v>
      </c>
      <c r="V77" s="2">
        <f t="shared" si="54"/>
        <v>462.63900000000001</v>
      </c>
      <c r="W77" s="2">
        <f>SUM(W78:W87)</f>
        <v>540.98500000000001</v>
      </c>
      <c r="X77" s="2">
        <f>SUM(X78:X87)</f>
        <v>540.98500000000001</v>
      </c>
      <c r="Y77" s="2">
        <f t="shared" si="54"/>
        <v>201.39499999999998</v>
      </c>
      <c r="Z77" s="2">
        <f t="shared" si="54"/>
        <v>20369.286000000004</v>
      </c>
      <c r="AA77" s="2">
        <f t="shared" si="54"/>
        <v>6293.6279999999997</v>
      </c>
      <c r="AB77" s="2">
        <f t="shared" si="54"/>
        <v>112760.94100000001</v>
      </c>
      <c r="AC77" s="2">
        <f t="shared" si="54"/>
        <v>84.7</v>
      </c>
    </row>
    <row r="78" spans="1:29" x14ac:dyDescent="0.25">
      <c r="A78" s="38" t="s">
        <v>76</v>
      </c>
      <c r="B78" s="8">
        <f t="shared" si="45"/>
        <v>23.8</v>
      </c>
      <c r="C78" s="7">
        <v>23.8</v>
      </c>
      <c r="D78" s="8">
        <v>0</v>
      </c>
      <c r="E78" s="39">
        <f t="shared" si="46"/>
        <v>110.4</v>
      </c>
      <c r="F78" s="3">
        <v>110.4</v>
      </c>
      <c r="G78" s="8">
        <v>0</v>
      </c>
      <c r="H78" s="8">
        <v>0</v>
      </c>
      <c r="I78" s="8">
        <v>85.6</v>
      </c>
      <c r="J78" s="6">
        <f t="shared" ref="J78:J87" si="55">M78</f>
        <v>10.022</v>
      </c>
      <c r="K78" s="6">
        <f t="shared" ref="K78:K87" si="56">N78-O78</f>
        <v>133.30000000000001</v>
      </c>
      <c r="L78" s="6">
        <f t="shared" ref="L78:L87" si="57">P78</f>
        <v>2.1000000000000001E-2</v>
      </c>
      <c r="M78" s="3">
        <v>10.022</v>
      </c>
      <c r="N78" s="3">
        <v>133.30000000000001</v>
      </c>
      <c r="O78" s="4">
        <v>0</v>
      </c>
      <c r="P78" s="39">
        <v>2.1000000000000001E-2</v>
      </c>
      <c r="Q78" s="10">
        <f t="shared" ref="Q78:Q87" si="58">R78+S78+T78+U78</f>
        <v>1061.847</v>
      </c>
      <c r="R78" s="10">
        <v>0</v>
      </c>
      <c r="S78" s="10">
        <v>0</v>
      </c>
      <c r="T78" s="6">
        <v>1061.847</v>
      </c>
      <c r="U78" s="6">
        <v>0</v>
      </c>
      <c r="V78" s="6">
        <v>0</v>
      </c>
      <c r="W78" s="6">
        <v>0</v>
      </c>
      <c r="X78" s="8">
        <v>0</v>
      </c>
      <c r="Y78" s="8">
        <v>3.1960000000000002</v>
      </c>
      <c r="Z78" s="18">
        <v>86.019000000000005</v>
      </c>
      <c r="AA78" s="18">
        <v>26.597000000000001</v>
      </c>
      <c r="AB78" s="9">
        <f t="shared" ref="AB78:AB87" si="59">Q78+J78+K78+L78+E78+B78+H78+I78+V78+Y78+W78+Z78</f>
        <v>1514.2049999999997</v>
      </c>
      <c r="AC78" s="18">
        <f t="shared" ref="AC78:AC87" si="60">G78+D78</f>
        <v>0</v>
      </c>
    </row>
    <row r="79" spans="1:29" x14ac:dyDescent="0.25">
      <c r="A79" s="38" t="s">
        <v>78</v>
      </c>
      <c r="B79" s="8">
        <f t="shared" si="45"/>
        <v>41.9</v>
      </c>
      <c r="C79" s="7">
        <v>41.9</v>
      </c>
      <c r="D79" s="8">
        <v>0</v>
      </c>
      <c r="E79" s="39">
        <f t="shared" si="46"/>
        <v>50.3</v>
      </c>
      <c r="F79" s="3">
        <v>50.3</v>
      </c>
      <c r="G79" s="8">
        <v>0</v>
      </c>
      <c r="H79" s="8">
        <v>0</v>
      </c>
      <c r="I79" s="8">
        <v>77.2</v>
      </c>
      <c r="J79" s="6">
        <f t="shared" si="55"/>
        <v>31.681999999999999</v>
      </c>
      <c r="K79" s="6">
        <f t="shared" si="56"/>
        <v>784.05100000000004</v>
      </c>
      <c r="L79" s="6">
        <f t="shared" si="57"/>
        <v>0</v>
      </c>
      <c r="M79" s="3">
        <v>31.681999999999999</v>
      </c>
      <c r="N79" s="3">
        <v>787.72500000000002</v>
      </c>
      <c r="O79" s="4">
        <v>3.6739999999999999</v>
      </c>
      <c r="P79" s="39">
        <v>0</v>
      </c>
      <c r="Q79" s="10">
        <f t="shared" si="58"/>
        <v>1202.7829999999999</v>
      </c>
      <c r="R79" s="10">
        <v>0</v>
      </c>
      <c r="S79" s="10">
        <v>0</v>
      </c>
      <c r="T79" s="6">
        <v>1202.55</v>
      </c>
      <c r="U79" s="6">
        <v>0.23300000000000001</v>
      </c>
      <c r="V79" s="6">
        <v>6.24</v>
      </c>
      <c r="W79" s="6">
        <v>0</v>
      </c>
      <c r="X79" s="8">
        <v>0</v>
      </c>
      <c r="Y79" s="8">
        <v>5.9219999999999997</v>
      </c>
      <c r="Z79" s="18">
        <v>72.522999999999996</v>
      </c>
      <c r="AA79" s="18">
        <v>9.11</v>
      </c>
      <c r="AB79" s="9">
        <f t="shared" si="59"/>
        <v>2272.6010000000001</v>
      </c>
      <c r="AC79" s="18">
        <f t="shared" si="60"/>
        <v>0</v>
      </c>
    </row>
    <row r="80" spans="1:29" x14ac:dyDescent="0.25">
      <c r="A80" s="38" t="s">
        <v>79</v>
      </c>
      <c r="B80" s="8">
        <f t="shared" si="45"/>
        <v>118.2</v>
      </c>
      <c r="C80" s="7">
        <v>118.2</v>
      </c>
      <c r="D80" s="8">
        <v>0</v>
      </c>
      <c r="E80" s="39">
        <f t="shared" si="46"/>
        <v>283</v>
      </c>
      <c r="F80" s="3">
        <v>283</v>
      </c>
      <c r="G80" s="8">
        <v>0</v>
      </c>
      <c r="H80" s="8">
        <v>99.4</v>
      </c>
      <c r="I80" s="8">
        <v>99.3</v>
      </c>
      <c r="J80" s="6">
        <f t="shared" si="55"/>
        <v>28.445</v>
      </c>
      <c r="K80" s="6">
        <f t="shared" si="56"/>
        <v>374.709</v>
      </c>
      <c r="L80" s="6">
        <f t="shared" si="57"/>
        <v>26.417999999999999</v>
      </c>
      <c r="M80" s="3">
        <v>28.445</v>
      </c>
      <c r="N80" s="3">
        <v>374.709</v>
      </c>
      <c r="O80" s="4">
        <v>0</v>
      </c>
      <c r="P80" s="39">
        <v>26.417999999999999</v>
      </c>
      <c r="Q80" s="10">
        <f t="shared" si="58"/>
        <v>1585.1519999999998</v>
      </c>
      <c r="R80" s="10">
        <v>0</v>
      </c>
      <c r="S80" s="10">
        <v>0</v>
      </c>
      <c r="T80" s="6">
        <v>1579.7049999999999</v>
      </c>
      <c r="U80" s="6">
        <v>5.4470000000000001</v>
      </c>
      <c r="V80" s="6">
        <v>0</v>
      </c>
      <c r="W80" s="6">
        <v>0</v>
      </c>
      <c r="X80" s="8">
        <v>0</v>
      </c>
      <c r="Y80" s="8">
        <v>6.8209999999999997</v>
      </c>
      <c r="Z80" s="18">
        <v>464.17099999999999</v>
      </c>
      <c r="AA80" s="18">
        <v>126.029</v>
      </c>
      <c r="AB80" s="9">
        <f t="shared" si="59"/>
        <v>3085.6159999999995</v>
      </c>
      <c r="AC80" s="18">
        <f t="shared" si="60"/>
        <v>0</v>
      </c>
    </row>
    <row r="81" spans="1:29" x14ac:dyDescent="0.25">
      <c r="A81" s="38" t="s">
        <v>80</v>
      </c>
      <c r="B81" s="8">
        <f t="shared" si="45"/>
        <v>437.8</v>
      </c>
      <c r="C81" s="7">
        <v>437.8</v>
      </c>
      <c r="D81" s="8">
        <v>0</v>
      </c>
      <c r="E81" s="39">
        <f t="shared" si="46"/>
        <v>447.5</v>
      </c>
      <c r="F81" s="3">
        <v>447.5</v>
      </c>
      <c r="G81" s="8">
        <v>0</v>
      </c>
      <c r="H81" s="8">
        <v>0</v>
      </c>
      <c r="I81" s="8">
        <v>183.1</v>
      </c>
      <c r="J81" s="6">
        <f t="shared" si="55"/>
        <v>125.70099999999999</v>
      </c>
      <c r="K81" s="6">
        <f t="shared" si="56"/>
        <v>2299.598</v>
      </c>
      <c r="L81" s="6">
        <f t="shared" si="57"/>
        <v>0</v>
      </c>
      <c r="M81" s="3">
        <v>125.70099999999999</v>
      </c>
      <c r="N81" s="3">
        <v>2302.3980000000001</v>
      </c>
      <c r="O81" s="4">
        <v>2.8</v>
      </c>
      <c r="P81" s="39">
        <v>0</v>
      </c>
      <c r="Q81" s="10">
        <f t="shared" si="58"/>
        <v>7710.6869999999999</v>
      </c>
      <c r="R81" s="10">
        <v>5281.951</v>
      </c>
      <c r="S81" s="10">
        <v>0</v>
      </c>
      <c r="T81" s="6">
        <v>2428.7359999999999</v>
      </c>
      <c r="U81" s="6">
        <v>0</v>
      </c>
      <c r="V81" s="6">
        <v>1.63</v>
      </c>
      <c r="W81" s="6">
        <v>0</v>
      </c>
      <c r="X81" s="8">
        <v>0</v>
      </c>
      <c r="Y81" s="8">
        <v>26.841000000000001</v>
      </c>
      <c r="Z81" s="18">
        <v>2253.3090000000002</v>
      </c>
      <c r="AA81" s="18">
        <v>739.33199999999999</v>
      </c>
      <c r="AB81" s="9">
        <f t="shared" si="59"/>
        <v>13486.166000000001</v>
      </c>
      <c r="AC81" s="18">
        <f t="shared" si="60"/>
        <v>0</v>
      </c>
    </row>
    <row r="82" spans="1:29" x14ac:dyDescent="0.25">
      <c r="A82" s="38" t="s">
        <v>82</v>
      </c>
      <c r="B82" s="8">
        <f t="shared" si="45"/>
        <v>945.1</v>
      </c>
      <c r="C82" s="7">
        <v>945.1</v>
      </c>
      <c r="D82" s="8">
        <v>0</v>
      </c>
      <c r="E82" s="39">
        <f t="shared" si="46"/>
        <v>1721.4</v>
      </c>
      <c r="F82" s="3">
        <v>1721.4</v>
      </c>
      <c r="G82" s="8">
        <v>0</v>
      </c>
      <c r="H82" s="8">
        <v>484</v>
      </c>
      <c r="I82" s="8">
        <v>529.79999999999995</v>
      </c>
      <c r="J82" s="6">
        <f t="shared" si="55"/>
        <v>146.565</v>
      </c>
      <c r="K82" s="6">
        <f t="shared" si="56"/>
        <v>3693.6410000000001</v>
      </c>
      <c r="L82" s="6">
        <f t="shared" si="57"/>
        <v>70.5</v>
      </c>
      <c r="M82" s="3">
        <v>146.565</v>
      </c>
      <c r="N82" s="3">
        <v>3712.1289999999999</v>
      </c>
      <c r="O82" s="4">
        <v>18.488</v>
      </c>
      <c r="P82" s="39">
        <v>70.5</v>
      </c>
      <c r="Q82" s="10">
        <f t="shared" si="58"/>
        <v>10527.478999999999</v>
      </c>
      <c r="R82" s="10">
        <v>0</v>
      </c>
      <c r="S82" s="10">
        <v>0</v>
      </c>
      <c r="T82" s="6">
        <v>10468.001</v>
      </c>
      <c r="U82" s="6">
        <v>59.478000000000002</v>
      </c>
      <c r="V82" s="6">
        <v>121.203</v>
      </c>
      <c r="W82" s="6">
        <v>106.13800000000001</v>
      </c>
      <c r="X82" s="8">
        <v>106.13800000000001</v>
      </c>
      <c r="Y82" s="8">
        <v>32.268000000000001</v>
      </c>
      <c r="Z82" s="18">
        <v>3605.2440000000001</v>
      </c>
      <c r="AA82" s="18">
        <v>1101.338</v>
      </c>
      <c r="AB82" s="9">
        <f t="shared" si="59"/>
        <v>21983.337999999996</v>
      </c>
      <c r="AC82" s="18">
        <f t="shared" si="60"/>
        <v>0</v>
      </c>
    </row>
    <row r="83" spans="1:29" x14ac:dyDescent="0.25">
      <c r="A83" s="38" t="s">
        <v>83</v>
      </c>
      <c r="B83" s="8">
        <f t="shared" si="45"/>
        <v>558.5</v>
      </c>
      <c r="C83" s="7">
        <v>558.5</v>
      </c>
      <c r="D83" s="8">
        <v>0</v>
      </c>
      <c r="E83" s="39">
        <f t="shared" si="46"/>
        <v>839.8</v>
      </c>
      <c r="F83" s="3">
        <v>839.8</v>
      </c>
      <c r="G83" s="8">
        <v>0</v>
      </c>
      <c r="H83" s="8">
        <v>0</v>
      </c>
      <c r="I83" s="8">
        <v>133.1</v>
      </c>
      <c r="J83" s="6">
        <f t="shared" si="55"/>
        <v>99.790999999999997</v>
      </c>
      <c r="K83" s="6">
        <f t="shared" si="56"/>
        <v>1274.5</v>
      </c>
      <c r="L83" s="6">
        <f t="shared" si="57"/>
        <v>56.558</v>
      </c>
      <c r="M83" s="3">
        <v>99.790999999999997</v>
      </c>
      <c r="N83" s="3">
        <v>1274.5</v>
      </c>
      <c r="O83" s="4">
        <v>0</v>
      </c>
      <c r="P83" s="39">
        <v>56.558</v>
      </c>
      <c r="Q83" s="10">
        <f t="shared" si="58"/>
        <v>6943.5429999999997</v>
      </c>
      <c r="R83" s="10">
        <v>2000.6089999999999</v>
      </c>
      <c r="S83" s="10">
        <v>0</v>
      </c>
      <c r="T83" s="6">
        <v>4912.3270000000002</v>
      </c>
      <c r="U83" s="6">
        <v>30.606999999999999</v>
      </c>
      <c r="V83" s="6">
        <v>0</v>
      </c>
      <c r="W83" s="6">
        <v>73.623999999999995</v>
      </c>
      <c r="X83" s="8">
        <v>73.623999999999995</v>
      </c>
      <c r="Y83" s="8">
        <v>25.669</v>
      </c>
      <c r="Z83" s="18">
        <v>2730</v>
      </c>
      <c r="AA83" s="18">
        <v>836.60699999999997</v>
      </c>
      <c r="AB83" s="9">
        <f t="shared" si="59"/>
        <v>12735.084999999999</v>
      </c>
      <c r="AC83" s="18">
        <f t="shared" si="60"/>
        <v>0</v>
      </c>
    </row>
    <row r="84" spans="1:29" x14ac:dyDescent="0.25">
      <c r="A84" s="38" t="s">
        <v>106</v>
      </c>
      <c r="B84" s="8">
        <f t="shared" si="45"/>
        <v>514.5</v>
      </c>
      <c r="C84" s="7">
        <v>514.5</v>
      </c>
      <c r="D84" s="8">
        <v>0</v>
      </c>
      <c r="E84" s="39">
        <f t="shared" si="46"/>
        <v>1119.8</v>
      </c>
      <c r="F84" s="3">
        <v>1119.8</v>
      </c>
      <c r="G84" s="8">
        <v>0</v>
      </c>
      <c r="H84" s="8">
        <v>0</v>
      </c>
      <c r="I84" s="8">
        <v>145</v>
      </c>
      <c r="J84" s="6">
        <f t="shared" si="55"/>
        <v>146.18</v>
      </c>
      <c r="K84" s="6">
        <f t="shared" si="56"/>
        <v>5071.5390000000007</v>
      </c>
      <c r="L84" s="6">
        <f t="shared" si="57"/>
        <v>8.1349999999999998</v>
      </c>
      <c r="M84" s="3">
        <v>146.18</v>
      </c>
      <c r="N84" s="3">
        <v>5086.8450000000003</v>
      </c>
      <c r="O84" s="4">
        <v>15.305999999999999</v>
      </c>
      <c r="P84" s="39">
        <v>8.1349999999999998</v>
      </c>
      <c r="Q84" s="10">
        <f t="shared" si="58"/>
        <v>7893.7240000000002</v>
      </c>
      <c r="R84" s="10">
        <v>0</v>
      </c>
      <c r="S84" s="10">
        <v>0</v>
      </c>
      <c r="T84" s="6">
        <v>7893.7240000000002</v>
      </c>
      <c r="U84" s="6">
        <v>0</v>
      </c>
      <c r="V84" s="6">
        <v>12.16</v>
      </c>
      <c r="W84" s="6">
        <v>106.81399999999999</v>
      </c>
      <c r="X84" s="8">
        <v>106.81399999999999</v>
      </c>
      <c r="Y84" s="8">
        <v>35.03</v>
      </c>
      <c r="Z84" s="18">
        <v>2187.7719999999999</v>
      </c>
      <c r="AA84" s="18">
        <v>683.81700000000001</v>
      </c>
      <c r="AB84" s="9">
        <f t="shared" si="59"/>
        <v>17240.654000000002</v>
      </c>
      <c r="AC84" s="18">
        <f t="shared" si="60"/>
        <v>0</v>
      </c>
    </row>
    <row r="85" spans="1:29" x14ac:dyDescent="0.25">
      <c r="A85" s="38" t="s">
        <v>84</v>
      </c>
      <c r="B85" s="8">
        <f t="shared" si="45"/>
        <v>1015.5</v>
      </c>
      <c r="C85" s="7">
        <v>969.5</v>
      </c>
      <c r="D85" s="8">
        <v>46</v>
      </c>
      <c r="E85" s="39">
        <f t="shared" si="46"/>
        <v>666.8</v>
      </c>
      <c r="F85" s="3">
        <v>664.8</v>
      </c>
      <c r="G85" s="8">
        <v>2</v>
      </c>
      <c r="H85" s="8">
        <v>1547.3</v>
      </c>
      <c r="I85" s="8">
        <v>1633.5</v>
      </c>
      <c r="J85" s="6">
        <f t="shared" si="55"/>
        <v>136.48099999999999</v>
      </c>
      <c r="K85" s="6">
        <f t="shared" si="56"/>
        <v>1213.2719999999999</v>
      </c>
      <c r="L85" s="6">
        <f t="shared" si="57"/>
        <v>0</v>
      </c>
      <c r="M85" s="3">
        <v>136.48099999999999</v>
      </c>
      <c r="N85" s="3">
        <v>1213.7739999999999</v>
      </c>
      <c r="O85" s="4">
        <v>0.502</v>
      </c>
      <c r="P85" s="39">
        <v>0</v>
      </c>
      <c r="Q85" s="10">
        <f t="shared" si="58"/>
        <v>7211.9369999999999</v>
      </c>
      <c r="R85" s="10">
        <v>409.76900000000001</v>
      </c>
      <c r="S85" s="10">
        <v>0</v>
      </c>
      <c r="T85" s="6">
        <v>6799.3829999999998</v>
      </c>
      <c r="U85" s="6">
        <v>2.7850000000000001</v>
      </c>
      <c r="V85" s="6">
        <v>273.88499999999999</v>
      </c>
      <c r="W85" s="6">
        <v>115.86499999999999</v>
      </c>
      <c r="X85" s="8">
        <v>115.86499999999999</v>
      </c>
      <c r="Y85" s="8">
        <v>32.991999999999997</v>
      </c>
      <c r="Z85" s="18">
        <v>4073.5940000000001</v>
      </c>
      <c r="AA85" s="18">
        <v>1169.558</v>
      </c>
      <c r="AB85" s="9">
        <f t="shared" si="59"/>
        <v>17921.125999999997</v>
      </c>
      <c r="AC85" s="18">
        <f t="shared" si="60"/>
        <v>48</v>
      </c>
    </row>
    <row r="86" spans="1:29" x14ac:dyDescent="0.25">
      <c r="A86" s="38" t="s">
        <v>85</v>
      </c>
      <c r="B86" s="8">
        <f t="shared" si="45"/>
        <v>653.20000000000005</v>
      </c>
      <c r="C86" s="7">
        <v>653.20000000000005</v>
      </c>
      <c r="D86" s="8">
        <v>0</v>
      </c>
      <c r="E86" s="39">
        <f t="shared" si="46"/>
        <v>885.4</v>
      </c>
      <c r="F86" s="3">
        <v>885.4</v>
      </c>
      <c r="G86" s="8">
        <v>0</v>
      </c>
      <c r="H86" s="8">
        <v>153.4</v>
      </c>
      <c r="I86" s="8">
        <v>505.6</v>
      </c>
      <c r="J86" s="6">
        <f t="shared" si="55"/>
        <v>151.28800000000001</v>
      </c>
      <c r="K86" s="6">
        <f t="shared" si="56"/>
        <v>2361.7700000000004</v>
      </c>
      <c r="L86" s="6">
        <f t="shared" si="57"/>
        <v>139.84399999999999</v>
      </c>
      <c r="M86" s="3">
        <v>151.28800000000001</v>
      </c>
      <c r="N86" s="3">
        <v>2369.6060000000002</v>
      </c>
      <c r="O86" s="4">
        <v>7.8360000000000003</v>
      </c>
      <c r="P86" s="39">
        <v>139.84399999999999</v>
      </c>
      <c r="Q86" s="10">
        <f t="shared" si="58"/>
        <v>7017.8339999999998</v>
      </c>
      <c r="R86" s="10">
        <v>0</v>
      </c>
      <c r="S86" s="10">
        <v>0</v>
      </c>
      <c r="T86" s="6">
        <v>7017.8339999999998</v>
      </c>
      <c r="U86" s="6">
        <v>0</v>
      </c>
      <c r="V86" s="6">
        <v>47.521000000000001</v>
      </c>
      <c r="W86" s="6">
        <v>138.54400000000001</v>
      </c>
      <c r="X86" s="8">
        <v>138.54400000000001</v>
      </c>
      <c r="Y86" s="8">
        <v>19.48</v>
      </c>
      <c r="Z86" s="18">
        <v>3580.6309999999999</v>
      </c>
      <c r="AA86" s="18">
        <v>1207.405</v>
      </c>
      <c r="AB86" s="9">
        <f t="shared" si="59"/>
        <v>15654.511999999999</v>
      </c>
      <c r="AC86" s="18">
        <f t="shared" si="60"/>
        <v>0</v>
      </c>
    </row>
    <row r="87" spans="1:29" x14ac:dyDescent="0.25">
      <c r="A87" s="38" t="s">
        <v>86</v>
      </c>
      <c r="B87" s="8">
        <f t="shared" si="45"/>
        <v>363.09999999999997</v>
      </c>
      <c r="C87" s="7">
        <v>326.39999999999998</v>
      </c>
      <c r="D87" s="8">
        <v>36.700000000000003</v>
      </c>
      <c r="E87" s="39">
        <f t="shared" si="46"/>
        <v>420.6</v>
      </c>
      <c r="F87" s="3">
        <v>420.6</v>
      </c>
      <c r="G87" s="8">
        <v>0</v>
      </c>
      <c r="H87" s="8">
        <v>55.2</v>
      </c>
      <c r="I87" s="8">
        <v>190.7</v>
      </c>
      <c r="J87" s="6">
        <f t="shared" si="55"/>
        <v>31.66</v>
      </c>
      <c r="K87" s="6">
        <f t="shared" si="56"/>
        <v>706.87599999999998</v>
      </c>
      <c r="L87" s="6">
        <f t="shared" si="57"/>
        <v>2.456</v>
      </c>
      <c r="M87" s="3">
        <v>31.66</v>
      </c>
      <c r="N87" s="3">
        <v>706.87599999999998</v>
      </c>
      <c r="O87" s="4">
        <v>0</v>
      </c>
      <c r="P87" s="39">
        <v>2.456</v>
      </c>
      <c r="Q87" s="10">
        <f t="shared" si="58"/>
        <v>3767.8470000000002</v>
      </c>
      <c r="R87" s="10">
        <v>304.03100000000001</v>
      </c>
      <c r="S87" s="10">
        <v>0</v>
      </c>
      <c r="T87" s="6">
        <v>3460.6950000000002</v>
      </c>
      <c r="U87" s="6">
        <v>3.121</v>
      </c>
      <c r="V87" s="6">
        <v>0</v>
      </c>
      <c r="W87" s="6">
        <v>0</v>
      </c>
      <c r="X87" s="8">
        <v>0</v>
      </c>
      <c r="Y87" s="8">
        <v>13.176</v>
      </c>
      <c r="Z87" s="18">
        <v>1316.0229999999999</v>
      </c>
      <c r="AA87" s="18">
        <v>393.83499999999998</v>
      </c>
      <c r="AB87" s="9">
        <f t="shared" si="59"/>
        <v>6867.6380000000008</v>
      </c>
      <c r="AC87" s="18">
        <f t="shared" si="60"/>
        <v>36.700000000000003</v>
      </c>
    </row>
    <row r="88" spans="1:29" x14ac:dyDescent="0.25">
      <c r="A88" s="1" t="s">
        <v>107</v>
      </c>
      <c r="B88" s="2">
        <f t="shared" ref="B88:P88" si="61">SUM(B89:B99)</f>
        <v>1914.3999999999996</v>
      </c>
      <c r="C88" s="2">
        <f t="shared" si="61"/>
        <v>1899.4999999999998</v>
      </c>
      <c r="D88" s="2">
        <f t="shared" si="61"/>
        <v>14.9</v>
      </c>
      <c r="E88" s="2">
        <f t="shared" si="61"/>
        <v>2638.9999999999995</v>
      </c>
      <c r="F88" s="2">
        <f t="shared" si="61"/>
        <v>2638.9999999999995</v>
      </c>
      <c r="G88" s="2">
        <f t="shared" si="61"/>
        <v>0</v>
      </c>
      <c r="H88" s="2">
        <f t="shared" si="61"/>
        <v>480.9</v>
      </c>
      <c r="I88" s="2">
        <f t="shared" si="61"/>
        <v>1099.4000000000001</v>
      </c>
      <c r="J88" s="2">
        <f t="shared" si="61"/>
        <v>354.49899999999997</v>
      </c>
      <c r="K88" s="2">
        <f t="shared" si="61"/>
        <v>5932.6949999999988</v>
      </c>
      <c r="L88" s="2">
        <f t="shared" si="61"/>
        <v>441.31399999999996</v>
      </c>
      <c r="M88" s="2">
        <f t="shared" si="61"/>
        <v>354.49899999999997</v>
      </c>
      <c r="N88" s="2">
        <f t="shared" si="61"/>
        <v>5935.2349999999997</v>
      </c>
      <c r="O88" s="2">
        <f t="shared" si="61"/>
        <v>2.54</v>
      </c>
      <c r="P88" s="2">
        <f t="shared" si="61"/>
        <v>441.31399999999996</v>
      </c>
      <c r="Q88" s="2">
        <f t="shared" ref="Q88:AC88" si="62">SUM(Q89:Q99)</f>
        <v>26033.757999999998</v>
      </c>
      <c r="R88" s="2">
        <f t="shared" si="62"/>
        <v>2007.9749999999999</v>
      </c>
      <c r="S88" s="2">
        <f t="shared" si="62"/>
        <v>1.706</v>
      </c>
      <c r="T88" s="2">
        <f t="shared" si="62"/>
        <v>24001.777000000002</v>
      </c>
      <c r="U88" s="2">
        <f t="shared" si="62"/>
        <v>22.3</v>
      </c>
      <c r="V88" s="2">
        <f t="shared" si="62"/>
        <v>51.053999999999995</v>
      </c>
      <c r="W88" s="2">
        <f>SUM(W89:W99)</f>
        <v>335.05200000000002</v>
      </c>
      <c r="X88" s="2">
        <f>SUM(X89:X99)</f>
        <v>200.452</v>
      </c>
      <c r="Y88" s="2">
        <f t="shared" si="62"/>
        <v>86.040999999999983</v>
      </c>
      <c r="Z88" s="2">
        <f t="shared" si="62"/>
        <v>11075.414000000001</v>
      </c>
      <c r="AA88" s="2">
        <f t="shared" si="62"/>
        <v>2847.922</v>
      </c>
      <c r="AB88" s="2">
        <f t="shared" si="62"/>
        <v>50443.527000000002</v>
      </c>
      <c r="AC88" s="2">
        <f t="shared" si="62"/>
        <v>14.9</v>
      </c>
    </row>
    <row r="89" spans="1:29" x14ac:dyDescent="0.25">
      <c r="A89" s="38" t="s">
        <v>77</v>
      </c>
      <c r="B89" s="8">
        <f t="shared" si="45"/>
        <v>233.9</v>
      </c>
      <c r="C89" s="7">
        <v>233.9</v>
      </c>
      <c r="D89" s="8">
        <v>0</v>
      </c>
      <c r="E89" s="39">
        <f t="shared" si="46"/>
        <v>367.7</v>
      </c>
      <c r="F89" s="3">
        <v>367.7</v>
      </c>
      <c r="G89" s="8">
        <v>0</v>
      </c>
      <c r="H89" s="8">
        <v>0</v>
      </c>
      <c r="I89" s="8">
        <v>86.3</v>
      </c>
      <c r="J89" s="6">
        <f t="shared" ref="J89:J99" si="63">M89</f>
        <v>45.363</v>
      </c>
      <c r="K89" s="6">
        <f t="shared" ref="K89:K99" si="64">N89-O89</f>
        <v>1444.299</v>
      </c>
      <c r="L89" s="6">
        <f t="shared" ref="L89:L99" si="65">P89</f>
        <v>0</v>
      </c>
      <c r="M89" s="3">
        <v>45.363</v>
      </c>
      <c r="N89" s="3">
        <v>1444.299</v>
      </c>
      <c r="O89" s="4">
        <v>0</v>
      </c>
      <c r="P89" s="39">
        <v>0</v>
      </c>
      <c r="Q89" s="10">
        <f t="shared" ref="Q89:Q99" si="66">R89+S89+T89+U89</f>
        <v>4431.4079999999994</v>
      </c>
      <c r="R89" s="10">
        <v>403.81400000000002</v>
      </c>
      <c r="S89" s="10">
        <v>0</v>
      </c>
      <c r="T89" s="6">
        <v>4022.89</v>
      </c>
      <c r="U89" s="6">
        <v>4.7039999999999997</v>
      </c>
      <c r="V89" s="6">
        <v>0</v>
      </c>
      <c r="W89" s="6">
        <v>37.5</v>
      </c>
      <c r="X89" s="8">
        <v>0</v>
      </c>
      <c r="Y89" s="8">
        <v>8.2870000000000008</v>
      </c>
      <c r="Z89" s="18">
        <v>1094.5940000000001</v>
      </c>
      <c r="AA89" s="18">
        <v>253.035</v>
      </c>
      <c r="AB89" s="9">
        <f t="shared" ref="AB89:AB99" si="67">Q89+J89+K89+L89+E89+B89+H89+I89+V89+Y89+W89+Z89</f>
        <v>7749.3509999999997</v>
      </c>
      <c r="AC89" s="18">
        <f t="shared" ref="AC89:AC99" si="68">G89+D89</f>
        <v>0</v>
      </c>
    </row>
    <row r="90" spans="1:29" x14ac:dyDescent="0.25">
      <c r="A90" s="38" t="s">
        <v>87</v>
      </c>
      <c r="B90" s="8">
        <f t="shared" si="45"/>
        <v>188.6</v>
      </c>
      <c r="C90" s="7">
        <v>188.6</v>
      </c>
      <c r="D90" s="8">
        <v>0</v>
      </c>
      <c r="E90" s="39">
        <f t="shared" si="46"/>
        <v>442.6</v>
      </c>
      <c r="F90" s="3">
        <v>442.6</v>
      </c>
      <c r="G90" s="8">
        <v>0</v>
      </c>
      <c r="H90" s="8">
        <v>0</v>
      </c>
      <c r="I90" s="8">
        <v>117.1</v>
      </c>
      <c r="J90" s="6">
        <f t="shared" si="63"/>
        <v>108.729</v>
      </c>
      <c r="K90" s="6">
        <f t="shared" si="64"/>
        <v>1551.723</v>
      </c>
      <c r="L90" s="6">
        <f t="shared" si="65"/>
        <v>1.2410000000000001</v>
      </c>
      <c r="M90" s="3">
        <v>108.729</v>
      </c>
      <c r="N90" s="3">
        <v>1551.723</v>
      </c>
      <c r="O90" s="4">
        <v>0</v>
      </c>
      <c r="P90" s="39">
        <v>1.2410000000000001</v>
      </c>
      <c r="Q90" s="10">
        <f t="shared" si="66"/>
        <v>4087.759</v>
      </c>
      <c r="R90" s="10">
        <v>174.68799999999999</v>
      </c>
      <c r="S90" s="10">
        <v>0</v>
      </c>
      <c r="T90" s="6">
        <v>3913.0709999999999</v>
      </c>
      <c r="U90" s="6">
        <v>0</v>
      </c>
      <c r="V90" s="6">
        <v>6.85</v>
      </c>
      <c r="W90" s="6">
        <v>32.799999999999997</v>
      </c>
      <c r="X90" s="8">
        <v>0</v>
      </c>
      <c r="Y90" s="8">
        <v>16.317</v>
      </c>
      <c r="Z90" s="18">
        <v>1772.808</v>
      </c>
      <c r="AA90" s="18">
        <v>296.84500000000003</v>
      </c>
      <c r="AB90" s="9">
        <f t="shared" si="67"/>
        <v>8326.5270000000019</v>
      </c>
      <c r="AC90" s="18">
        <f t="shared" si="68"/>
        <v>0</v>
      </c>
    </row>
    <row r="91" spans="1:29" x14ac:dyDescent="0.25">
      <c r="A91" s="38" t="s">
        <v>81</v>
      </c>
      <c r="B91" s="8">
        <f t="shared" si="45"/>
        <v>319.89999999999998</v>
      </c>
      <c r="C91" s="7">
        <v>319.89999999999998</v>
      </c>
      <c r="D91" s="8">
        <v>0</v>
      </c>
      <c r="E91" s="39">
        <f t="shared" si="46"/>
        <v>215.1</v>
      </c>
      <c r="F91" s="3">
        <v>215.1</v>
      </c>
      <c r="G91" s="8">
        <v>0</v>
      </c>
      <c r="H91" s="8">
        <v>96</v>
      </c>
      <c r="I91" s="8">
        <v>253.2</v>
      </c>
      <c r="J91" s="6">
        <f t="shared" si="63"/>
        <v>40.39</v>
      </c>
      <c r="K91" s="6">
        <f t="shared" si="64"/>
        <v>378.89499999999998</v>
      </c>
      <c r="L91" s="6">
        <f t="shared" si="65"/>
        <v>69.406999999999996</v>
      </c>
      <c r="M91" s="3">
        <v>40.39</v>
      </c>
      <c r="N91" s="3">
        <v>379.39499999999998</v>
      </c>
      <c r="O91" s="4">
        <v>0.5</v>
      </c>
      <c r="P91" s="39">
        <v>69.406999999999996</v>
      </c>
      <c r="Q91" s="10">
        <f t="shared" si="66"/>
        <v>4135.7889999999998</v>
      </c>
      <c r="R91" s="10">
        <v>581.84799999999996</v>
      </c>
      <c r="S91" s="10">
        <v>0</v>
      </c>
      <c r="T91" s="6">
        <v>3553.4270000000001</v>
      </c>
      <c r="U91" s="6">
        <v>0.51400000000000001</v>
      </c>
      <c r="V91" s="6">
        <v>0</v>
      </c>
      <c r="W91" s="6">
        <v>0</v>
      </c>
      <c r="X91" s="8">
        <v>0</v>
      </c>
      <c r="Y91" s="8">
        <v>12.464</v>
      </c>
      <c r="Z91" s="18">
        <v>731.65499999999997</v>
      </c>
      <c r="AA91" s="6">
        <v>242.63</v>
      </c>
      <c r="AB91" s="9">
        <f t="shared" si="67"/>
        <v>6252.8</v>
      </c>
      <c r="AC91" s="18">
        <f t="shared" si="68"/>
        <v>0</v>
      </c>
    </row>
    <row r="92" spans="1:29" x14ac:dyDescent="0.25">
      <c r="A92" s="38" t="s">
        <v>88</v>
      </c>
      <c r="B92" s="8">
        <f t="shared" si="45"/>
        <v>62.9</v>
      </c>
      <c r="C92" s="7">
        <v>62.9</v>
      </c>
      <c r="D92" s="8">
        <v>0</v>
      </c>
      <c r="E92" s="39">
        <f t="shared" si="46"/>
        <v>116.6</v>
      </c>
      <c r="F92" s="3">
        <v>116.6</v>
      </c>
      <c r="G92" s="8">
        <v>0</v>
      </c>
      <c r="H92" s="8">
        <v>52</v>
      </c>
      <c r="I92" s="8">
        <v>161.9</v>
      </c>
      <c r="J92" s="6">
        <f t="shared" si="63"/>
        <v>12.000999999999999</v>
      </c>
      <c r="K92" s="6">
        <f t="shared" si="64"/>
        <v>106.24299999999999</v>
      </c>
      <c r="L92" s="6">
        <f t="shared" si="65"/>
        <v>167.905</v>
      </c>
      <c r="M92" s="3">
        <v>12.000999999999999</v>
      </c>
      <c r="N92" s="3">
        <v>106.24299999999999</v>
      </c>
      <c r="O92" s="4">
        <v>0</v>
      </c>
      <c r="P92" s="39">
        <v>167.905</v>
      </c>
      <c r="Q92" s="10">
        <f t="shared" si="66"/>
        <v>1385.9850000000001</v>
      </c>
      <c r="R92" s="10">
        <v>3.605</v>
      </c>
      <c r="S92" s="10">
        <v>0</v>
      </c>
      <c r="T92" s="6">
        <v>1382.38</v>
      </c>
      <c r="U92" s="6">
        <v>0</v>
      </c>
      <c r="V92" s="6">
        <v>0</v>
      </c>
      <c r="W92" s="6">
        <v>0</v>
      </c>
      <c r="X92" s="8">
        <v>0</v>
      </c>
      <c r="Y92" s="8">
        <v>3.8610000000000002</v>
      </c>
      <c r="Z92" s="18">
        <v>636.755</v>
      </c>
      <c r="AA92" s="18">
        <v>157.29900000000001</v>
      </c>
      <c r="AB92" s="9">
        <f t="shared" si="67"/>
        <v>2706.15</v>
      </c>
      <c r="AC92" s="18">
        <f t="shared" si="68"/>
        <v>0</v>
      </c>
    </row>
    <row r="93" spans="1:29" x14ac:dyDescent="0.25">
      <c r="A93" s="38" t="s">
        <v>89</v>
      </c>
      <c r="B93" s="8">
        <f t="shared" si="45"/>
        <v>559.4</v>
      </c>
      <c r="C93" s="7">
        <v>559.4</v>
      </c>
      <c r="D93" s="8">
        <v>0</v>
      </c>
      <c r="E93" s="39">
        <f t="shared" si="46"/>
        <v>301.5</v>
      </c>
      <c r="F93" s="3">
        <v>301.5</v>
      </c>
      <c r="G93" s="8">
        <v>0</v>
      </c>
      <c r="H93" s="8">
        <v>0</v>
      </c>
      <c r="I93" s="8">
        <v>79.5</v>
      </c>
      <c r="J93" s="6">
        <f t="shared" si="63"/>
        <v>45.96</v>
      </c>
      <c r="K93" s="6">
        <f t="shared" si="64"/>
        <v>1019.522</v>
      </c>
      <c r="L93" s="6">
        <f t="shared" si="65"/>
        <v>136.14099999999999</v>
      </c>
      <c r="M93" s="3">
        <v>45.96</v>
      </c>
      <c r="N93" s="3">
        <v>1019.522</v>
      </c>
      <c r="O93" s="4">
        <v>0</v>
      </c>
      <c r="P93" s="39">
        <v>136.14099999999999</v>
      </c>
      <c r="Q93" s="10">
        <f t="shared" si="66"/>
        <v>3521.1240000000003</v>
      </c>
      <c r="R93" s="10">
        <v>130.44499999999999</v>
      </c>
      <c r="S93" s="10">
        <v>0</v>
      </c>
      <c r="T93" s="6">
        <v>3390.6790000000001</v>
      </c>
      <c r="U93" s="6">
        <v>0</v>
      </c>
      <c r="V93" s="6">
        <v>0</v>
      </c>
      <c r="W93" s="6">
        <v>200.452</v>
      </c>
      <c r="X93" s="8">
        <v>200.452</v>
      </c>
      <c r="Y93" s="8">
        <v>16.731999999999999</v>
      </c>
      <c r="Z93" s="18">
        <v>2869.0940000000001</v>
      </c>
      <c r="AA93" s="18">
        <v>783.19500000000005</v>
      </c>
      <c r="AB93" s="9">
        <f t="shared" si="67"/>
        <v>8749.4249999999993</v>
      </c>
      <c r="AC93" s="18">
        <f t="shared" si="68"/>
        <v>0</v>
      </c>
    </row>
    <row r="94" spans="1:29" x14ac:dyDescent="0.25">
      <c r="A94" s="38" t="s">
        <v>90</v>
      </c>
      <c r="B94" s="8">
        <f t="shared" si="45"/>
        <v>261.09999999999997</v>
      </c>
      <c r="C94" s="7">
        <v>246.2</v>
      </c>
      <c r="D94" s="8">
        <v>14.9</v>
      </c>
      <c r="E94" s="39">
        <f t="shared" si="46"/>
        <v>370.3</v>
      </c>
      <c r="F94" s="3">
        <v>370.3</v>
      </c>
      <c r="G94" s="8">
        <v>0</v>
      </c>
      <c r="H94" s="8">
        <v>183.3</v>
      </c>
      <c r="I94" s="8">
        <v>123.7</v>
      </c>
      <c r="J94" s="6">
        <f t="shared" si="63"/>
        <v>36.012999999999998</v>
      </c>
      <c r="K94" s="6">
        <f t="shared" si="64"/>
        <v>674.44900000000007</v>
      </c>
      <c r="L94" s="6">
        <f t="shared" si="65"/>
        <v>0</v>
      </c>
      <c r="M94" s="3">
        <v>36.012999999999998</v>
      </c>
      <c r="N94" s="3">
        <v>676.48900000000003</v>
      </c>
      <c r="O94" s="4">
        <v>2.04</v>
      </c>
      <c r="P94" s="39">
        <v>0</v>
      </c>
      <c r="Q94" s="10">
        <f t="shared" si="66"/>
        <v>3102.8509999999997</v>
      </c>
      <c r="R94" s="10">
        <v>283.51499999999999</v>
      </c>
      <c r="S94" s="10">
        <v>0</v>
      </c>
      <c r="T94" s="6">
        <v>2818.8409999999999</v>
      </c>
      <c r="U94" s="6">
        <v>0.495</v>
      </c>
      <c r="V94" s="6">
        <v>41.222999999999999</v>
      </c>
      <c r="W94" s="6">
        <v>64.3</v>
      </c>
      <c r="X94" s="8">
        <v>0</v>
      </c>
      <c r="Y94" s="8">
        <v>8.798</v>
      </c>
      <c r="Z94" s="18">
        <v>2280.0439999999999</v>
      </c>
      <c r="AA94" s="18">
        <v>627.95799999999997</v>
      </c>
      <c r="AB94" s="9">
        <f t="shared" si="67"/>
        <v>7146.0779999999995</v>
      </c>
      <c r="AC94" s="18">
        <f t="shared" si="68"/>
        <v>14.9</v>
      </c>
    </row>
    <row r="95" spans="1:29" x14ac:dyDescent="0.25">
      <c r="A95" s="38" t="s">
        <v>91</v>
      </c>
      <c r="B95" s="8">
        <f t="shared" si="45"/>
        <v>125.1</v>
      </c>
      <c r="C95" s="7">
        <v>125.1</v>
      </c>
      <c r="D95" s="8">
        <v>0</v>
      </c>
      <c r="E95" s="39">
        <f t="shared" si="46"/>
        <v>393.3</v>
      </c>
      <c r="F95" s="3">
        <v>393.3</v>
      </c>
      <c r="G95" s="8">
        <v>0</v>
      </c>
      <c r="H95" s="8">
        <v>0</v>
      </c>
      <c r="I95" s="8">
        <v>115.4</v>
      </c>
      <c r="J95" s="6">
        <f t="shared" si="63"/>
        <v>31.846</v>
      </c>
      <c r="K95" s="6">
        <f t="shared" si="64"/>
        <v>377.26600000000002</v>
      </c>
      <c r="L95" s="6">
        <f t="shared" si="65"/>
        <v>0</v>
      </c>
      <c r="M95" s="3">
        <v>31.846</v>
      </c>
      <c r="N95" s="3">
        <v>377.26600000000002</v>
      </c>
      <c r="O95" s="4">
        <v>0</v>
      </c>
      <c r="P95" s="39">
        <v>0</v>
      </c>
      <c r="Q95" s="10">
        <f t="shared" si="66"/>
        <v>1936.5239999999999</v>
      </c>
      <c r="R95" s="10">
        <v>184.94399999999999</v>
      </c>
      <c r="S95" s="10">
        <v>1.706</v>
      </c>
      <c r="T95" s="6">
        <v>1748.173</v>
      </c>
      <c r="U95" s="6">
        <v>1.7010000000000001</v>
      </c>
      <c r="V95" s="6">
        <v>0.54100000000000004</v>
      </c>
      <c r="W95" s="6">
        <v>0</v>
      </c>
      <c r="X95" s="8">
        <v>0</v>
      </c>
      <c r="Y95" s="8">
        <v>6.71</v>
      </c>
      <c r="Z95" s="18">
        <v>643.00199999999995</v>
      </c>
      <c r="AA95" s="6">
        <v>198.81700000000001</v>
      </c>
      <c r="AB95" s="9">
        <f t="shared" si="67"/>
        <v>3629.6890000000003</v>
      </c>
      <c r="AC95" s="18">
        <f t="shared" si="68"/>
        <v>0</v>
      </c>
    </row>
    <row r="96" spans="1:29" x14ac:dyDescent="0.25">
      <c r="A96" s="38" t="s">
        <v>92</v>
      </c>
      <c r="B96" s="8">
        <f t="shared" si="45"/>
        <v>55</v>
      </c>
      <c r="C96" s="7">
        <v>55</v>
      </c>
      <c r="D96" s="8">
        <v>0</v>
      </c>
      <c r="E96" s="39">
        <f t="shared" si="46"/>
        <v>23.9</v>
      </c>
      <c r="F96" s="3">
        <v>23.9</v>
      </c>
      <c r="G96" s="8">
        <v>0</v>
      </c>
      <c r="H96" s="8">
        <v>0</v>
      </c>
      <c r="I96" s="8">
        <v>24.2</v>
      </c>
      <c r="J96" s="6">
        <f t="shared" si="63"/>
        <v>6.0529999999999999</v>
      </c>
      <c r="K96" s="6">
        <f t="shared" si="64"/>
        <v>45.984999999999999</v>
      </c>
      <c r="L96" s="6">
        <f t="shared" si="65"/>
        <v>0.12</v>
      </c>
      <c r="M96" s="3">
        <v>6.0529999999999999</v>
      </c>
      <c r="N96" s="3">
        <v>45.984999999999999</v>
      </c>
      <c r="O96" s="4">
        <v>0</v>
      </c>
      <c r="P96" s="39">
        <v>0.12</v>
      </c>
      <c r="Q96" s="10">
        <f t="shared" si="66"/>
        <v>654.67599999999993</v>
      </c>
      <c r="R96" s="10">
        <v>0</v>
      </c>
      <c r="S96" s="10">
        <v>0</v>
      </c>
      <c r="T96" s="6">
        <v>653.88199999999995</v>
      </c>
      <c r="U96" s="6">
        <v>0.79400000000000004</v>
      </c>
      <c r="V96" s="6">
        <v>0</v>
      </c>
      <c r="W96" s="6">
        <v>0</v>
      </c>
      <c r="X96" s="8">
        <v>0</v>
      </c>
      <c r="Y96" s="8">
        <v>2.8530000000000002</v>
      </c>
      <c r="Z96" s="18">
        <v>222.702</v>
      </c>
      <c r="AA96" s="18">
        <v>61.383000000000003</v>
      </c>
      <c r="AB96" s="9">
        <f t="shared" si="67"/>
        <v>1035.489</v>
      </c>
      <c r="AC96" s="18">
        <f t="shared" si="68"/>
        <v>0</v>
      </c>
    </row>
    <row r="97" spans="1:29" x14ac:dyDescent="0.25">
      <c r="A97" s="38" t="s">
        <v>93</v>
      </c>
      <c r="B97" s="8">
        <f t="shared" si="45"/>
        <v>84.9</v>
      </c>
      <c r="C97" s="7">
        <v>84.9</v>
      </c>
      <c r="D97" s="8">
        <v>0</v>
      </c>
      <c r="E97" s="39">
        <f t="shared" si="46"/>
        <v>329.6</v>
      </c>
      <c r="F97" s="3">
        <v>329.6</v>
      </c>
      <c r="G97" s="8">
        <v>0</v>
      </c>
      <c r="H97" s="8">
        <v>149.6</v>
      </c>
      <c r="I97" s="8">
        <v>128.9</v>
      </c>
      <c r="J97" s="6">
        <f t="shared" si="63"/>
        <v>13.381</v>
      </c>
      <c r="K97" s="6">
        <f t="shared" si="64"/>
        <v>204.20699999999999</v>
      </c>
      <c r="L97" s="6">
        <f t="shared" si="65"/>
        <v>64.757000000000005</v>
      </c>
      <c r="M97" s="3">
        <v>13.381</v>
      </c>
      <c r="N97" s="3">
        <v>204.20699999999999</v>
      </c>
      <c r="O97" s="4">
        <v>0</v>
      </c>
      <c r="P97" s="39">
        <v>64.757000000000005</v>
      </c>
      <c r="Q97" s="10">
        <f t="shared" si="66"/>
        <v>1878.0020000000002</v>
      </c>
      <c r="R97" s="10">
        <v>0</v>
      </c>
      <c r="S97" s="10">
        <v>0</v>
      </c>
      <c r="T97" s="6">
        <v>1863.91</v>
      </c>
      <c r="U97" s="6">
        <v>14.092000000000001</v>
      </c>
      <c r="V97" s="6">
        <v>2.44</v>
      </c>
      <c r="W97" s="6">
        <v>0</v>
      </c>
      <c r="X97" s="8">
        <v>0</v>
      </c>
      <c r="Y97" s="8">
        <v>7.1520000000000001</v>
      </c>
      <c r="Z97" s="18">
        <v>684.83</v>
      </c>
      <c r="AA97" s="18">
        <v>181.714</v>
      </c>
      <c r="AB97" s="9">
        <f t="shared" si="67"/>
        <v>3547.7690000000002</v>
      </c>
      <c r="AC97" s="18">
        <f t="shared" si="68"/>
        <v>0</v>
      </c>
    </row>
    <row r="98" spans="1:29" x14ac:dyDescent="0.25">
      <c r="A98" s="38" t="s">
        <v>94</v>
      </c>
      <c r="B98" s="8">
        <f t="shared" si="45"/>
        <v>0</v>
      </c>
      <c r="C98" s="7">
        <v>0</v>
      </c>
      <c r="D98" s="8">
        <v>0</v>
      </c>
      <c r="E98" s="39">
        <f t="shared" si="46"/>
        <v>41.7</v>
      </c>
      <c r="F98" s="3">
        <v>41.7</v>
      </c>
      <c r="G98" s="8">
        <v>0</v>
      </c>
      <c r="H98" s="8">
        <v>0</v>
      </c>
      <c r="I98" s="8">
        <v>5.9</v>
      </c>
      <c r="J98" s="6">
        <f t="shared" si="63"/>
        <v>4.9160000000000004</v>
      </c>
      <c r="K98" s="6">
        <f t="shared" si="64"/>
        <v>67.924000000000007</v>
      </c>
      <c r="L98" s="6">
        <f t="shared" si="65"/>
        <v>0.5</v>
      </c>
      <c r="M98" s="3">
        <v>4.9160000000000004</v>
      </c>
      <c r="N98" s="3">
        <v>67.924000000000007</v>
      </c>
      <c r="O98" s="4">
        <v>0</v>
      </c>
      <c r="P98" s="39">
        <v>0.5</v>
      </c>
      <c r="Q98" s="10">
        <f t="shared" si="66"/>
        <v>299.51900000000001</v>
      </c>
      <c r="R98" s="10">
        <v>0</v>
      </c>
      <c r="S98" s="10">
        <v>0</v>
      </c>
      <c r="T98" s="6">
        <v>299.51900000000001</v>
      </c>
      <c r="U98" s="6">
        <v>0</v>
      </c>
      <c r="V98" s="6">
        <v>0</v>
      </c>
      <c r="W98" s="6">
        <v>0</v>
      </c>
      <c r="X98" s="8">
        <v>0</v>
      </c>
      <c r="Y98" s="8">
        <v>1.512</v>
      </c>
      <c r="Z98" s="18">
        <v>53.433</v>
      </c>
      <c r="AA98" s="18">
        <v>16.446999999999999</v>
      </c>
      <c r="AB98" s="9">
        <f t="shared" si="67"/>
        <v>475.404</v>
      </c>
      <c r="AC98" s="18">
        <f t="shared" si="68"/>
        <v>0</v>
      </c>
    </row>
    <row r="99" spans="1:29" x14ac:dyDescent="0.25">
      <c r="A99" s="38" t="s">
        <v>95</v>
      </c>
      <c r="B99" s="8">
        <f t="shared" si="45"/>
        <v>23.6</v>
      </c>
      <c r="C99" s="7">
        <v>23.6</v>
      </c>
      <c r="D99" s="8">
        <v>0</v>
      </c>
      <c r="E99" s="39">
        <f t="shared" si="46"/>
        <v>36.700000000000003</v>
      </c>
      <c r="F99" s="3">
        <v>36.700000000000003</v>
      </c>
      <c r="G99" s="8">
        <v>0</v>
      </c>
      <c r="H99" s="8">
        <v>0</v>
      </c>
      <c r="I99" s="8">
        <v>3.3</v>
      </c>
      <c r="J99" s="6">
        <f t="shared" si="63"/>
        <v>9.8469999999999995</v>
      </c>
      <c r="K99" s="6">
        <f t="shared" si="64"/>
        <v>62.182000000000002</v>
      </c>
      <c r="L99" s="6">
        <f t="shared" si="65"/>
        <v>1.2430000000000001</v>
      </c>
      <c r="M99" s="3">
        <v>9.8469999999999995</v>
      </c>
      <c r="N99" s="3">
        <v>62.182000000000002</v>
      </c>
      <c r="O99" s="4">
        <v>0</v>
      </c>
      <c r="P99" s="39">
        <v>1.2430000000000001</v>
      </c>
      <c r="Q99" s="10">
        <f t="shared" si="66"/>
        <v>600.12099999999998</v>
      </c>
      <c r="R99" s="10">
        <v>245.11600000000001</v>
      </c>
      <c r="S99" s="10">
        <v>0</v>
      </c>
      <c r="T99" s="6">
        <v>355.005</v>
      </c>
      <c r="U99" s="6">
        <v>0</v>
      </c>
      <c r="V99" s="6">
        <v>0</v>
      </c>
      <c r="W99" s="6">
        <v>0</v>
      </c>
      <c r="X99" s="8">
        <v>0</v>
      </c>
      <c r="Y99" s="8">
        <v>1.355</v>
      </c>
      <c r="Z99" s="18">
        <v>86.497</v>
      </c>
      <c r="AA99" s="18">
        <v>28.599</v>
      </c>
      <c r="AB99" s="9">
        <f t="shared" si="67"/>
        <v>824.84500000000003</v>
      </c>
      <c r="AC99" s="18">
        <f t="shared" si="68"/>
        <v>0</v>
      </c>
    </row>
  </sheetData>
  <autoFilter ref="A5:AC99" xr:uid="{00000000-0009-0000-0000-000000000000}"/>
  <mergeCells count="33">
    <mergeCell ref="AC3:AC4"/>
    <mergeCell ref="U3:U4"/>
    <mergeCell ref="V3:V4"/>
    <mergeCell ref="W3:W4"/>
    <mergeCell ref="Y3:Y4"/>
    <mergeCell ref="Z3:Z4"/>
    <mergeCell ref="AB3:AB4"/>
    <mergeCell ref="Z2:AA2"/>
    <mergeCell ref="AB2:AC2"/>
    <mergeCell ref="C3:C4"/>
    <mergeCell ref="D3:D4"/>
    <mergeCell ref="F3:F4"/>
    <mergeCell ref="G3:G4"/>
    <mergeCell ref="H3:H4"/>
    <mergeCell ref="I3:I4"/>
    <mergeCell ref="M3:M4"/>
    <mergeCell ref="N3:N4"/>
    <mergeCell ref="K2:K4"/>
    <mergeCell ref="L2:L4"/>
    <mergeCell ref="M2:P2"/>
    <mergeCell ref="Q2:Q4"/>
    <mergeCell ref="R2:U2"/>
    <mergeCell ref="W2:X2"/>
    <mergeCell ref="P3:P4"/>
    <mergeCell ref="R3:R4"/>
    <mergeCell ref="S3:S4"/>
    <mergeCell ref="T3:T4"/>
    <mergeCell ref="A2:A4"/>
    <mergeCell ref="B2:B4"/>
    <mergeCell ref="C2:D2"/>
    <mergeCell ref="E2:E4"/>
    <mergeCell ref="F2:G2"/>
    <mergeCell ref="J2:J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 2018 (Р-944)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Елена</dc:creator>
  <cp:lastModifiedBy>Коля</cp:lastModifiedBy>
  <dcterms:created xsi:type="dcterms:W3CDTF">2019-05-30T14:09:46Z</dcterms:created>
  <dcterms:modified xsi:type="dcterms:W3CDTF">2020-08-31T12:30:16Z</dcterms:modified>
</cp:coreProperties>
</file>